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sehcn.sharepoint.com/sites/partage/Documents partages/DOCUMENTS - COMMUN/1- Formulaires déplacements et dépenses/"/>
    </mc:Choice>
  </mc:AlternateContent>
  <xr:revisionPtr revIDLastSave="2419" documentId="14_{2BA2C5D2-7508-49C5-BA31-D1E582FBE61A}" xr6:coauthVersionLast="47" xr6:coauthVersionMax="47" xr10:uidLastSave="{0FAF1302-41B9-4BA2-86CE-DA0A5BC60A3E}"/>
  <workbookProtection workbookAlgorithmName="SHA-512" workbookHashValue="zXmAhtMJbgy/NlPtaHFbTZyYqsxvTob4QBcWaFZB1JB2j8Hw6u84UhptCJTtPCNSBydr3bLuvjOazHv6v/QRAA==" workbookSaltValue="vUKbC8FFF1NpUfJ5/D5yhw==" workbookSpinCount="100000" lockStructure="1"/>
  <bookViews>
    <workbookView xWindow="-120" yWindow="-120" windowWidth="29040" windowHeight="15840" xr2:uid="{74ED0252-1092-47E5-B0BE-DEB9ED7E0671}"/>
  </bookViews>
  <sheets>
    <sheet name="Formulaire" sheetId="1" r:id="rId1"/>
    <sheet name="Frais de garderie" sheetId="4" r:id="rId2"/>
    <sheet name="Distances" sheetId="5" state="hidden" r:id="rId3"/>
  </sheets>
  <definedNames>
    <definedName name="MaximumFG">91</definedName>
    <definedName name="Villes1">Formulaire!$W$3:$W$24</definedName>
    <definedName name="Villes2">Formulaire!$X$3:$X$9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8" i="1" l="1"/>
  <c r="Y34" i="1" a="1"/>
  <c r="Y34" i="1" s="1"/>
  <c r="X34" i="1" a="1"/>
  <c r="X34" i="1" s="1"/>
  <c r="W34" i="1" a="1"/>
  <c r="W34" i="1" s="1"/>
  <c r="V34" i="1" a="1"/>
  <c r="V34" i="1" s="1"/>
  <c r="U34" i="1" a="1"/>
  <c r="U34" i="1" s="1"/>
  <c r="O19" i="1"/>
  <c r="S19" i="1" s="1"/>
  <c r="O18" i="1"/>
  <c r="S18" i="1" s="1"/>
  <c r="O17" i="1"/>
  <c r="O16" i="1"/>
  <c r="S16" i="1" s="1"/>
  <c r="S17" i="1"/>
  <c r="R20" i="1"/>
  <c r="F34" i="1" s="1"/>
  <c r="Q20" i="1"/>
  <c r="P20" i="1"/>
  <c r="H28" i="1"/>
  <c r="J28" i="1"/>
  <c r="F36" i="1" s="1"/>
  <c r="K28" i="1"/>
  <c r="L28" i="1"/>
  <c r="M28" i="1"/>
  <c r="S24" i="1" l="1"/>
  <c r="S25" i="1"/>
  <c r="S26" i="1"/>
  <c r="S27" i="1"/>
  <c r="F28" i="1"/>
  <c r="E28" i="1"/>
  <c r="D28" i="1"/>
  <c r="I28" i="1"/>
  <c r="F32" i="1" s="1"/>
  <c r="C28" i="1"/>
  <c r="F33" i="1"/>
  <c r="S20" i="1"/>
  <c r="O20" i="1"/>
  <c r="F31" i="1" s="1"/>
  <c r="S28" i="1" l="1"/>
  <c r="F35" i="1"/>
  <c r="F37" i="1" s="1"/>
  <c r="G26" i="4" l="1"/>
  <c r="G29" i="4" s="1"/>
  <c r="G31" i="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<sst xmlns="http://schemas.openxmlformats.org/spreadsheetml/2006/main" count="163" uniqueCount="106">
  <si>
    <t>Nom</t>
  </si>
  <si>
    <t>au</t>
  </si>
  <si>
    <t>Adresse d'expédition</t>
  </si>
  <si>
    <t>Légende</t>
  </si>
  <si>
    <t>$ : entrer montant</t>
  </si>
  <si>
    <t>Signature</t>
  </si>
  <si>
    <t>Date:</t>
  </si>
  <si>
    <t>Date</t>
  </si>
  <si>
    <t>Location</t>
  </si>
  <si>
    <t>Total</t>
  </si>
  <si>
    <t>Poste budgétaire</t>
  </si>
  <si>
    <t>$</t>
  </si>
  <si>
    <t>TRANSPORT</t>
  </si>
  <si>
    <t>x</t>
  </si>
  <si>
    <t>Réservé à l'administration</t>
  </si>
  <si>
    <t>TOTAL auto personnelle</t>
  </si>
  <si>
    <t>TOTAL location</t>
  </si>
  <si>
    <t>TOTAL transport public</t>
  </si>
  <si>
    <t>TOTAL autres dépenses</t>
  </si>
  <si>
    <t>TOTAL GÉNÉRAL</t>
  </si>
  <si>
    <t>TOTAL repas</t>
  </si>
  <si>
    <t>TOTAL hébergement</t>
  </si>
  <si>
    <t>Autorisé par:</t>
  </si>
  <si>
    <t>AUTRES DÉPENSES</t>
  </si>
  <si>
    <t>HÉBERGEMENT</t>
  </si>
  <si>
    <t>REPAS</t>
  </si>
  <si>
    <t>Demande de remboursement des frais de garderie</t>
  </si>
  <si>
    <t>Formulaire servant aux instances, membres de comités et groupes de travail de la CSQ</t>
  </si>
  <si>
    <t>1. Lire attentivement les explications au verso.
2. Remplir un formulaire différent par période de 24 heures.
3. Joindre à votre rapport de dépenses.</t>
  </si>
  <si>
    <t>Date de l’activité :</t>
  </si>
  <si>
    <t>Nom et prénom de la gardienne ou du gardien (Lettres moulées)</t>
  </si>
  <si>
    <t>Téléphone</t>
  </si>
  <si>
    <t>1. Nom de l’enfant gardé</t>
  </si>
  <si>
    <t>Âge</t>
  </si>
  <si>
    <t>2. Nom de l’enfant gardé</t>
  </si>
  <si>
    <t>3. Nom de l’enfant gardé</t>
  </si>
  <si>
    <t>Début de la période de garde</t>
  </si>
  <si>
    <t>Nombre d’heures :</t>
  </si>
  <si>
    <t>Montant réclamé :</t>
  </si>
  <si>
    <t>Nom de la réclamante ou du réclamant (Lettres moulées)</t>
  </si>
  <si>
    <t>Adresse</t>
  </si>
  <si>
    <t xml:space="preserve">Date </t>
  </si>
  <si>
    <t>Nombre d’heures x 5 $ (maximum : 40 $/24 heures)</t>
  </si>
  <si>
    <t>Désignation de l’activité donnant droit au remboursement des frais de garderie</t>
  </si>
  <si>
    <t>Je déclare solennellement que les renseignements apparaissant à la présente formule sont vrais et que les montants réclamés ont été réellement versés.</t>
  </si>
  <si>
    <t>Heure (hh:mm)</t>
  </si>
  <si>
    <t>Heures</t>
  </si>
  <si>
    <t>Départ</t>
  </si>
  <si>
    <t>Retour</t>
  </si>
  <si>
    <t>Description de l'activité</t>
  </si>
  <si>
    <t>Ville de départ</t>
  </si>
  <si>
    <t>Dates</t>
  </si>
  <si>
    <t xml:space="preserve">à </t>
  </si>
  <si>
    <t>¤ : joindre pièce justificative</t>
  </si>
  <si>
    <t>(JJ-MM-AAAA)</t>
  </si>
  <si>
    <t>Nb de km</t>
  </si>
  <si>
    <t>$ ¤</t>
  </si>
  <si>
    <t>Coût</t>
  </si>
  <si>
    <t>Essence</t>
  </si>
  <si>
    <t>Transport Public</t>
  </si>
  <si>
    <t>Collation 5,00 $</t>
  </si>
  <si>
    <t>Coucher</t>
  </si>
  <si>
    <t>Hôtel</t>
  </si>
  <si>
    <t>Parents / amis</t>
  </si>
  <si>
    <t>Taxi</t>
  </si>
  <si>
    <t>Stat.</t>
  </si>
  <si>
    <t>Frais de garde</t>
  </si>
  <si>
    <t>Divers</t>
  </si>
  <si>
    <t>Justifications additionnelles</t>
  </si>
  <si>
    <t>(si nécessaire)</t>
  </si>
  <si>
    <t>Envoyer à info@sehcn.com ou par télécopie au (418) 589-4744</t>
  </si>
  <si>
    <t>Dîner 35,65 $</t>
  </si>
  <si>
    <t>Souper 46,00 $</t>
  </si>
  <si>
    <t>DÉPLACEMENTS DÉLÉGUÉS 2026</t>
  </si>
  <si>
    <t>Sacré-Cœur</t>
  </si>
  <si>
    <t>Tadoussac</t>
  </si>
  <si>
    <t>Les Bergeronnes</t>
  </si>
  <si>
    <t>Les Escoumins</t>
  </si>
  <si>
    <t>Longue-Rive</t>
  </si>
  <si>
    <t>Portneuf-sur-Mer</t>
  </si>
  <si>
    <t>Forestville</t>
  </si>
  <si>
    <t>Colombier</t>
  </si>
  <si>
    <t>Pessamit</t>
  </si>
  <si>
    <t>Ragueneau</t>
  </si>
  <si>
    <t>Essipit</t>
  </si>
  <si>
    <t>Chute-aux-Outardes</t>
  </si>
  <si>
    <t>Pointe-aux-Outardes</t>
  </si>
  <si>
    <t>Pointe-Lebel</t>
  </si>
  <si>
    <t>Baie-Comeau (Mingan)</t>
  </si>
  <si>
    <t>Baie-Comeau (Marquette)</t>
  </si>
  <si>
    <t>Franquelin</t>
  </si>
  <si>
    <t>Godbout</t>
  </si>
  <si>
    <t>Baie-Trinité</t>
  </si>
  <si>
    <t>Sept-Îles</t>
  </si>
  <si>
    <t>Québec</t>
  </si>
  <si>
    <t>Montréal</t>
  </si>
  <si>
    <t>Autre</t>
  </si>
  <si>
    <t>Ville de l'activité</t>
  </si>
  <si>
    <t>ACTIVITÉ</t>
  </si>
  <si>
    <t>Déjeuner
 22,05 $</t>
  </si>
  <si>
    <t>Justification
(Dépenses diverses seulement)</t>
  </si>
  <si>
    <t>Sous-total</t>
  </si>
  <si>
    <t>JOUR</t>
  </si>
  <si>
    <r>
      <t xml:space="preserve">Écrire dans les cases vertes et sélectionner la ville dans les cases roses. </t>
    </r>
    <r>
      <rPr>
        <b/>
        <sz val="11"/>
        <color rgb="FFC00000"/>
        <rFont val="Arial"/>
        <family val="2"/>
      </rPr>
      <t>Le kilométrage est automatiquement calculé aller-retour</t>
    </r>
  </si>
  <si>
    <t>✓</t>
  </si>
  <si>
    <r>
      <rPr>
        <b/>
        <sz val="9"/>
        <color theme="1"/>
        <rFont val="Aptos Narrow"/>
        <family val="2"/>
      </rPr>
      <t>✓</t>
    </r>
    <r>
      <rPr>
        <b/>
        <sz val="9"/>
        <color theme="1"/>
        <rFont val="Arial"/>
        <family val="2"/>
      </rPr>
      <t xml:space="preserve"> : cocher si applicable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</si>
</sst>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8" formatCode="#,##0.00\ &quot;$&quot;_);[Red]\(#,##0.00\ &quot;$&quot;\)"/>
    <numFmt numFmtId="164" formatCode="d/mmm/yy"/>
    <numFmt numFmtId="165" formatCode="h:mm"/>
    <numFmt numFmtId="166" formatCode="#,##0.00\ &quot;$&quot;"/>
    <numFmt numFmtId="167" formatCode="[&lt;=9999999]###\-####;###\-###\-####"/>
    <numFmt numFmtId="168" formatCode="dd\ mmm\ yyyy"/>
    <numFmt numFmtId="169" formatCode="[$-F800]dddd\,\ mmmm\ dd\,\ yyyy"/>
    <numFmt numFmtId="170" formatCode="dd\ mmm\ yy"/>
    <numFmt numFmtId="171" formatCode="h&quot; h &quot;mm;@"/>
  </numFmts>
  <fonts count="28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sz val="8"/>
      <color theme="1"/>
      <name val="Arial"/>
      <family val="2"/>
    </font>
    <font>
      <sz val="8"/>
      <color theme="0" tint="-0.249977111117893"/>
      <name val="Arial"/>
      <family val="2"/>
    </font>
    <font>
      <b/>
      <sz val="10"/>
      <color theme="1"/>
      <name val="Arial"/>
      <family val="2"/>
    </font>
    <font>
      <b/>
      <sz val="8"/>
      <color theme="1"/>
      <name val="Arial"/>
      <family val="2"/>
    </font>
    <font>
      <b/>
      <sz val="9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i/>
      <sz val="10"/>
      <name val="Arial"/>
      <family val="2"/>
    </font>
    <font>
      <i/>
      <sz val="10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9"/>
      <name val="Arial"/>
      <family val="2"/>
    </font>
    <font>
      <b/>
      <sz val="12"/>
      <color theme="1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Lucida Handwriting"/>
      <family val="4"/>
    </font>
    <font>
      <sz val="8"/>
      <color rgb="FFFF0000"/>
      <name val="Arial"/>
      <family val="2"/>
    </font>
    <font>
      <b/>
      <sz val="9"/>
      <name val="Arial"/>
      <family val="2"/>
    </font>
    <font>
      <b/>
      <sz val="11"/>
      <color rgb="FFC00000"/>
      <name val="Arial"/>
      <family val="2"/>
    </font>
    <font>
      <b/>
      <sz val="9"/>
      <color theme="1"/>
      <name val="Aptos Narrow"/>
      <family val="2"/>
    </font>
  </fonts>
  <fills count="10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3399"/>
        <bgColor indexed="64"/>
      </patternFill>
    </fill>
  </fills>
  <borders count="135">
    <border>
      <left/>
      <right/>
      <top/>
      <bottom/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2" tint="-0.249977111117893"/>
      </left>
      <right/>
      <top style="thin">
        <color theme="2" tint="-0.249977111117893"/>
      </top>
      <bottom style="thin">
        <color theme="2" tint="-0.249977111117893"/>
      </bottom>
      <diagonal/>
    </border>
    <border>
      <left/>
      <right/>
      <top style="thin">
        <color theme="2" tint="-0.249977111117893"/>
      </top>
      <bottom style="thin">
        <color theme="2" tint="-0.249977111117893"/>
      </bottom>
      <diagonal/>
    </border>
    <border>
      <left/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double">
        <color theme="2" tint="-0.249977111117893"/>
      </left>
      <right/>
      <top/>
      <bottom/>
      <diagonal/>
    </border>
    <border>
      <left style="thin">
        <color theme="2" tint="-0.249977111117893"/>
      </left>
      <right style="thin">
        <color theme="2" tint="-0.249977111117893"/>
      </right>
      <top/>
      <bottom/>
      <diagonal/>
    </border>
    <border>
      <left/>
      <right style="thin">
        <color theme="2" tint="-0.249977111117893"/>
      </right>
      <top/>
      <bottom/>
      <diagonal/>
    </border>
    <border>
      <left style="thin">
        <color theme="2" tint="-0.249977111117893"/>
      </left>
      <right/>
      <top/>
      <bottom/>
      <diagonal/>
    </border>
    <border>
      <left style="thin">
        <color theme="2" tint="-0.249977111117893"/>
      </left>
      <right style="double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double">
        <color theme="2" tint="-0.249977111117893"/>
      </left>
      <right/>
      <top style="thin">
        <color theme="2" tint="-0.249977111117893"/>
      </top>
      <bottom style="thin">
        <color theme="2" tint="-0.249977111117893"/>
      </bottom>
      <diagonal/>
    </border>
    <border>
      <left/>
      <right style="double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double">
        <color theme="2" tint="-0.249977111117893"/>
      </left>
      <right style="thin">
        <color theme="2" tint="-0.249977111117893"/>
      </right>
      <top style="thin">
        <color theme="2" tint="-0.249977111117893"/>
      </top>
      <bottom style="double">
        <color theme="2" tint="-0.249977111117893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double">
        <color theme="2" tint="-0.249977111117893"/>
      </bottom>
      <diagonal/>
    </border>
    <border>
      <left style="thin">
        <color theme="2" tint="-0.249977111117893"/>
      </left>
      <right style="double">
        <color theme="2" tint="-0.249977111117893"/>
      </right>
      <top style="thin">
        <color theme="2" tint="-0.249977111117893"/>
      </top>
      <bottom style="double">
        <color theme="2" tint="-0.249977111117893"/>
      </bottom>
      <diagonal/>
    </border>
    <border>
      <left style="double">
        <color theme="2" tint="-0.249977111117893"/>
      </left>
      <right/>
      <top style="double">
        <color theme="2" tint="-0.249977111117893"/>
      </top>
      <bottom style="double">
        <color theme="2" tint="-0.249977111117893"/>
      </bottom>
      <diagonal/>
    </border>
    <border>
      <left/>
      <right/>
      <top style="double">
        <color theme="2" tint="-0.249977111117893"/>
      </top>
      <bottom style="double">
        <color theme="2" tint="-0.249977111117893"/>
      </bottom>
      <diagonal/>
    </border>
    <border>
      <left/>
      <right style="double">
        <color theme="2" tint="-0.249977111117893"/>
      </right>
      <top style="double">
        <color theme="2" tint="-0.249977111117893"/>
      </top>
      <bottom style="double">
        <color theme="2" tint="-0.249977111117893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theme="2" tint="-0.249977111117893"/>
      </left>
      <right/>
      <top style="thin">
        <color theme="2" tint="-0.249977111117893"/>
      </top>
      <bottom/>
      <diagonal/>
    </border>
    <border>
      <left/>
      <right style="thin">
        <color theme="2" tint="-0.249977111117893"/>
      </right>
      <top style="thin">
        <color theme="2" tint="-0.249977111117893"/>
      </top>
      <bottom/>
      <diagonal/>
    </border>
    <border>
      <left style="thin">
        <color theme="2" tint="-0.249977111117893"/>
      </left>
      <right/>
      <top/>
      <bottom style="thin">
        <color theme="2" tint="-0.249977111117893"/>
      </bottom>
      <diagonal/>
    </border>
    <border>
      <left/>
      <right style="thin">
        <color theme="2" tint="-0.249977111117893"/>
      </right>
      <top/>
      <bottom style="thin">
        <color theme="2" tint="-0.249977111117893"/>
      </bottom>
      <diagonal/>
    </border>
    <border>
      <left/>
      <right/>
      <top style="thin">
        <color theme="2" tint="-0.249977111117893"/>
      </top>
      <bottom/>
      <diagonal/>
    </border>
    <border>
      <left/>
      <right/>
      <top/>
      <bottom style="thin">
        <color theme="2" tint="-0.249977111117893"/>
      </bottom>
      <diagonal/>
    </border>
    <border>
      <left/>
      <right style="thin">
        <color theme="2" tint="-0.249977111117893"/>
      </right>
      <top style="thin">
        <color theme="2" tint="-0.249977111117893"/>
      </top>
      <bottom style="double">
        <color theme="2" tint="-0.249977111117893"/>
      </bottom>
      <diagonal/>
    </border>
    <border>
      <left style="thin">
        <color theme="2" tint="-0.249977111117893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2" tint="-0.249977111117893"/>
      </right>
      <top/>
      <bottom style="thin">
        <color theme="0" tint="-0.34998626667073579"/>
      </bottom>
      <diagonal/>
    </border>
    <border>
      <left/>
      <right style="double">
        <color theme="2" tint="-0.249977111117893"/>
      </right>
      <top/>
      <bottom style="thin">
        <color theme="0" tint="-0.34998626667073579"/>
      </bottom>
      <diagonal/>
    </border>
    <border>
      <left style="thin">
        <color theme="2" tint="-0.249977111117893"/>
      </left>
      <right/>
      <top style="thin">
        <color theme="2" tint="-0.249977111117893"/>
      </top>
      <bottom style="double">
        <color theme="0" tint="-0.34998626667073579"/>
      </bottom>
      <diagonal/>
    </border>
    <border>
      <left/>
      <right/>
      <top style="thin">
        <color theme="2" tint="-0.249977111117893"/>
      </top>
      <bottom style="double">
        <color theme="0" tint="-0.34998626667073579"/>
      </bottom>
      <diagonal/>
    </border>
    <border>
      <left/>
      <right style="thin">
        <color theme="2" tint="-0.249977111117893"/>
      </right>
      <top style="thin">
        <color theme="2" tint="-0.249977111117893"/>
      </top>
      <bottom style="double">
        <color theme="0" tint="-0.34998626667073579"/>
      </bottom>
      <diagonal/>
    </border>
    <border>
      <left/>
      <right/>
      <top/>
      <bottom style="double">
        <color theme="2" tint="-0.249977111117893"/>
      </bottom>
      <diagonal/>
    </border>
    <border>
      <left style="thin">
        <color theme="2" tint="-0.249977111117893"/>
      </left>
      <right style="thin">
        <color theme="2" tint="-0.249977111117893"/>
      </right>
      <top style="double">
        <color theme="0" tint="-0.34998626667073579"/>
      </top>
      <bottom style="thin">
        <color theme="2" tint="-0.249977111117893"/>
      </bottom>
      <diagonal/>
    </border>
    <border>
      <left style="thin">
        <color theme="2" tint="-0.249977111117893"/>
      </left>
      <right/>
      <top style="double">
        <color theme="0" tint="-0.34998626667073579"/>
      </top>
      <bottom style="thin">
        <color theme="2" tint="-0.249977111117893"/>
      </bottom>
      <diagonal/>
    </border>
    <border>
      <left/>
      <right/>
      <top style="double">
        <color theme="0" tint="-0.34998626667073579"/>
      </top>
      <bottom style="thin">
        <color theme="2" tint="-0.249977111117893"/>
      </bottom>
      <diagonal/>
    </border>
    <border>
      <left/>
      <right style="thin">
        <color theme="2" tint="-0.249977111117893"/>
      </right>
      <top style="double">
        <color theme="0" tint="-0.34998626667073579"/>
      </top>
      <bottom style="thin">
        <color theme="2" tint="-0.249977111117893"/>
      </bottom>
      <diagonal/>
    </border>
    <border>
      <left/>
      <right style="thin">
        <color theme="2" tint="-0.249977111117893"/>
      </right>
      <top style="double">
        <color theme="0" tint="-0.34998626667073579"/>
      </top>
      <bottom/>
      <diagonal/>
    </border>
    <border>
      <left style="double">
        <color theme="0" tint="-0.34998626667073579"/>
      </left>
      <right/>
      <top style="double">
        <color theme="0" tint="-0.34998626667073579"/>
      </top>
      <bottom/>
      <diagonal/>
    </border>
    <border>
      <left style="double">
        <color theme="0" tint="-0.34998626667073579"/>
      </left>
      <right/>
      <top/>
      <bottom/>
      <diagonal/>
    </border>
    <border>
      <left style="double">
        <color theme="0" tint="-0.34998626667073579"/>
      </left>
      <right/>
      <top/>
      <bottom style="thin">
        <color theme="2" tint="-0.249977111117893"/>
      </bottom>
      <diagonal/>
    </border>
    <border>
      <left style="double">
        <color theme="0" tint="-0.34998626667073579"/>
      </left>
      <right style="thin">
        <color theme="2" tint="-0.249977111117893"/>
      </right>
      <top style="thin">
        <color theme="2" tint="-0.249977111117893"/>
      </top>
      <bottom/>
      <diagonal/>
    </border>
    <border>
      <left style="double">
        <color theme="0" tint="-0.34998626667073579"/>
      </left>
      <right style="thin">
        <color theme="2" tint="-0.249977111117893"/>
      </right>
      <top/>
      <bottom/>
      <diagonal/>
    </border>
    <border>
      <left style="double">
        <color theme="0" tint="-0.34998626667073579"/>
      </left>
      <right style="thin">
        <color theme="2" tint="-0.249977111117893"/>
      </right>
      <top/>
      <bottom style="thin">
        <color theme="2" tint="-0.249977111117893"/>
      </bottom>
      <diagonal/>
    </border>
    <border>
      <left style="double">
        <color theme="0" tint="-0.34998626667073579"/>
      </left>
      <right/>
      <top style="thin">
        <color theme="2" tint="-0.249977111117893"/>
      </top>
      <bottom style="double">
        <color theme="0" tint="-0.34998626667073579"/>
      </bottom>
      <diagonal/>
    </border>
    <border>
      <left style="thin">
        <color theme="2" tint="-0.249977111117893"/>
      </left>
      <right style="double">
        <color theme="0" tint="-0.34998626667073579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2" tint="-0.249977111117893"/>
      </left>
      <right style="double">
        <color theme="0" tint="-0.34998626667073579"/>
      </right>
      <top style="thin">
        <color theme="2" tint="-0.249977111117893"/>
      </top>
      <bottom style="double">
        <color theme="0" tint="-0.34998626667073579"/>
      </bottom>
      <diagonal/>
    </border>
    <border>
      <left/>
      <right style="double">
        <color theme="0" tint="-0.34998626667073579"/>
      </right>
      <top style="thin">
        <color theme="2" tint="-0.249977111117893"/>
      </top>
      <bottom style="thin">
        <color theme="2" tint="-0.249977111117893"/>
      </bottom>
      <diagonal/>
    </border>
    <border>
      <left/>
      <right style="double">
        <color theme="0" tint="-0.34998626667073579"/>
      </right>
      <top style="double">
        <color theme="0" tint="-0.34998626667073579"/>
      </top>
      <bottom style="thin">
        <color theme="2" tint="-0.249977111117893"/>
      </bottom>
      <diagonal/>
    </border>
    <border>
      <left/>
      <right style="double">
        <color theme="0" tint="-0.34998626667073579"/>
      </right>
      <top style="thin">
        <color theme="2" tint="-0.249977111117893"/>
      </top>
      <bottom/>
      <diagonal/>
    </border>
    <border>
      <left/>
      <right style="double">
        <color theme="0" tint="-0.34998626667073579"/>
      </right>
      <top/>
      <bottom style="thin">
        <color theme="0" tint="-0.34998626667073579"/>
      </bottom>
      <diagonal/>
    </border>
    <border>
      <left/>
      <right style="double">
        <color theme="0" tint="-0.34998626667073579"/>
      </right>
      <top/>
      <bottom/>
      <diagonal/>
    </border>
    <border>
      <left/>
      <right/>
      <top style="double">
        <color theme="2" tint="-0.249977111117893"/>
      </top>
      <bottom/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/>
      <diagonal/>
    </border>
    <border>
      <left style="thin">
        <color theme="2" tint="-0.249977111117893"/>
      </left>
      <right style="thin">
        <color theme="2" tint="-0.249977111117893"/>
      </right>
      <top/>
      <bottom style="thin">
        <color theme="2" tint="-0.249977111117893"/>
      </bottom>
      <diagonal/>
    </border>
    <border>
      <left style="thin">
        <color theme="2" tint="-0.249977111117893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2" tint="-0.249977111117893"/>
      </right>
      <top style="thin">
        <color theme="0" tint="-0.34998626667073579"/>
      </top>
      <bottom style="thin">
        <color theme="0" tint="-0.34998626667073579"/>
      </bottom>
      <diagonal/>
    </border>
    <border>
      <left style="double">
        <color theme="2" tint="-0.249977111117893"/>
      </left>
      <right/>
      <top style="double">
        <color theme="2" tint="-0.249977111117893"/>
      </top>
      <bottom/>
      <diagonal/>
    </border>
    <border>
      <left/>
      <right style="double">
        <color theme="2" tint="-0.249977111117893"/>
      </right>
      <top/>
      <bottom/>
      <diagonal/>
    </border>
    <border>
      <left/>
      <right style="double">
        <color theme="2" tint="-0.249977111117893"/>
      </right>
      <top style="double">
        <color theme="2" tint="-0.249977111117893"/>
      </top>
      <bottom/>
      <diagonal/>
    </border>
    <border>
      <left style="double">
        <color theme="2" tint="-0.249977111117893"/>
      </left>
      <right/>
      <top/>
      <bottom style="double">
        <color theme="2" tint="-0.249977111117893"/>
      </bottom>
      <diagonal/>
    </border>
    <border>
      <left/>
      <right style="double">
        <color theme="2" tint="-0.249977111117893"/>
      </right>
      <top/>
      <bottom style="double">
        <color theme="2" tint="-0.249977111117893"/>
      </bottom>
      <diagonal/>
    </border>
    <border>
      <left style="double">
        <color theme="2" tint="-0.249977111117893"/>
      </left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double">
        <color theme="0" tint="-0.34998626667073579"/>
      </top>
      <bottom style="thin">
        <color theme="2" tint="-0.249977111117893"/>
      </bottom>
      <diagonal/>
    </border>
    <border>
      <left/>
      <right style="thin">
        <color theme="0" tint="-0.249977111117893"/>
      </right>
      <top style="double">
        <color theme="0" tint="-0.34998626667073579"/>
      </top>
      <bottom style="thin">
        <color theme="2" tint="-0.249977111117893"/>
      </bottom>
      <diagonal/>
    </border>
    <border>
      <left style="thin">
        <color theme="0" tint="-0.249977111117893"/>
      </left>
      <right/>
      <top style="thin">
        <color theme="2" tint="-0.249977111117893"/>
      </top>
      <bottom style="thin">
        <color theme="2" tint="-0.249977111117893"/>
      </bottom>
      <diagonal/>
    </border>
    <border>
      <left/>
      <right style="double">
        <color theme="0" tint="-0.34998626667073579"/>
      </right>
      <top/>
      <bottom style="thin">
        <color theme="2" tint="-0.249977111117893"/>
      </bottom>
      <diagonal/>
    </border>
    <border>
      <left style="thin">
        <color theme="0" tint="-0.249977111117893"/>
      </left>
      <right/>
      <top style="double">
        <color theme="0" tint="-0.34998626667073579"/>
      </top>
      <bottom style="thin">
        <color theme="2" tint="-0.249977111117893"/>
      </bottom>
      <diagonal/>
    </border>
    <border>
      <left/>
      <right style="double">
        <color theme="0" tint="-0.34998626667073579"/>
      </right>
      <top style="double">
        <color theme="0" tint="-0.34998626667073579"/>
      </top>
      <bottom/>
      <diagonal/>
    </border>
    <border>
      <left style="thin">
        <color theme="2" tint="-0.249977111117893"/>
      </left>
      <right style="thin">
        <color theme="0" tint="-0.34998626667073579"/>
      </right>
      <top/>
      <bottom style="thin">
        <color theme="2" tint="-0.249977111117893"/>
      </bottom>
      <diagonal/>
    </border>
    <border>
      <left style="thin">
        <color theme="2" tint="-0.249977111117893"/>
      </left>
      <right style="thin">
        <color theme="0" tint="-0.34998626667073579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2" tint="-0.249977111117893"/>
      </left>
      <right style="thin">
        <color theme="0" tint="-0.34998626667073579"/>
      </right>
      <top style="thin">
        <color theme="2" tint="-0.249977111117893"/>
      </top>
      <bottom/>
      <diagonal/>
    </border>
    <border>
      <left/>
      <right style="thin">
        <color theme="0" tint="-0.34998626667073579"/>
      </right>
      <top style="double">
        <color theme="0" tint="-0.34998626667073579"/>
      </top>
      <bottom style="thin">
        <color theme="2" tint="-0.249977111117893"/>
      </bottom>
      <diagonal/>
    </border>
    <border>
      <left/>
      <right/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0" tint="-0.34998626667073579"/>
      </left>
      <right/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0" tint="-0.34998626667073579"/>
      </left>
      <right/>
      <top style="thin">
        <color theme="2" tint="-0.249977111117893"/>
      </top>
      <bottom style="double">
        <color theme="0" tint="-0.34998626667073579"/>
      </bottom>
      <diagonal/>
    </border>
    <border>
      <left style="thin">
        <color theme="0" tint="-0.34998626667073579"/>
      </left>
      <right style="thin">
        <color theme="2" tint="-0.249977111117893"/>
      </right>
      <top style="thin">
        <color theme="2" tint="-0.249977111117893"/>
      </top>
      <bottom style="double">
        <color theme="0" tint="-0.34998626667073579"/>
      </bottom>
      <diagonal/>
    </border>
    <border>
      <left style="double">
        <color theme="0" tint="-0.34998626667073579"/>
      </left>
      <right/>
      <top/>
      <bottom style="thin">
        <color theme="0" tint="-0.34998626667073579"/>
      </bottom>
      <diagonal/>
    </border>
    <border>
      <left style="thin">
        <color theme="2" tint="-0.249977111117893"/>
      </left>
      <right/>
      <top style="double">
        <color theme="2" tint="-0.249977111117893"/>
      </top>
      <bottom style="thin">
        <color theme="0" tint="-0.34998626667073579"/>
      </bottom>
      <diagonal/>
    </border>
    <border>
      <left/>
      <right/>
      <top style="double">
        <color theme="2" tint="-0.249977111117893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double">
        <color theme="2" tint="-0.249977111117893"/>
      </top>
      <bottom style="thin">
        <color theme="0" tint="-0.34998626667073579"/>
      </bottom>
      <diagonal/>
    </border>
    <border>
      <left style="thin">
        <color theme="0" tint="-0.34998626667073579"/>
      </left>
      <right style="double">
        <color theme="0" tint="-0.34998626667073579"/>
      </right>
      <top style="double">
        <color theme="0" tint="-0.34998626667073579"/>
      </top>
      <bottom/>
      <diagonal/>
    </border>
    <border>
      <left style="thin">
        <color theme="0" tint="-0.34998626667073579"/>
      </left>
      <right style="double">
        <color theme="0" tint="-0.34998626667073579"/>
      </right>
      <top/>
      <bottom/>
      <diagonal/>
    </border>
    <border>
      <left style="thin">
        <color theme="0" tint="-0.34998626667073579"/>
      </left>
      <right style="double">
        <color theme="0" tint="-0.34998626667073579"/>
      </right>
      <top/>
      <bottom style="thin">
        <color theme="2" tint="-0.249977111117893"/>
      </bottom>
      <diagonal/>
    </border>
    <border>
      <left style="double">
        <color theme="2" tint="-0.249977111117893"/>
      </left>
      <right/>
      <top style="double">
        <color theme="2" tint="-0.249977111117893"/>
      </top>
      <bottom style="thin">
        <color theme="2" tint="-0.249977111117893"/>
      </bottom>
      <diagonal/>
    </border>
    <border>
      <left/>
      <right/>
      <top style="double">
        <color theme="2" tint="-0.249977111117893"/>
      </top>
      <bottom style="thin">
        <color theme="2" tint="-0.249977111117893"/>
      </bottom>
      <diagonal/>
    </border>
    <border>
      <left/>
      <right style="double">
        <color theme="0" tint="-0.34998626667073579"/>
      </right>
      <top style="double">
        <color theme="2" tint="-0.249977111117893"/>
      </top>
      <bottom style="thin">
        <color theme="2" tint="-0.249977111117893"/>
      </bottom>
      <diagonal/>
    </border>
    <border>
      <left style="thin">
        <color theme="2" tint="-0.249977111117893"/>
      </left>
      <right/>
      <top style="double">
        <color theme="2" tint="-0.249977111117893"/>
      </top>
      <bottom/>
      <diagonal/>
    </border>
    <border>
      <left/>
      <right style="thin">
        <color theme="2" tint="-0.249977111117893"/>
      </right>
      <top style="double">
        <color theme="2" tint="-0.249977111117893"/>
      </top>
      <bottom/>
      <diagonal/>
    </border>
    <border>
      <left style="thin">
        <color theme="2" tint="-0.249977111117893"/>
      </left>
      <right/>
      <top style="thin">
        <color theme="0" tint="-0.34998626667073579"/>
      </top>
      <bottom/>
      <diagonal/>
    </border>
    <border>
      <left/>
      <right style="double">
        <color theme="2" tint="-0.249977111117893"/>
      </right>
      <top style="thin">
        <color theme="0" tint="-0.34998626667073579"/>
      </top>
      <bottom/>
      <diagonal/>
    </border>
    <border>
      <left style="thin">
        <color theme="2" tint="-0.249977111117893"/>
      </left>
      <right/>
      <top/>
      <bottom style="double">
        <color theme="2" tint="-0.249977111117893"/>
      </bottom>
      <diagonal/>
    </border>
    <border>
      <left style="double">
        <color theme="2" tint="-0.249977111117893"/>
      </left>
      <right/>
      <top style="thin">
        <color theme="0" tint="-0.34998626667073579"/>
      </top>
      <bottom/>
      <diagonal/>
    </border>
    <border>
      <left/>
      <right style="thin">
        <color theme="2" tint="-0.249977111117893"/>
      </right>
      <top style="thin">
        <color theme="0" tint="-0.34998626667073579"/>
      </top>
      <bottom/>
      <diagonal/>
    </border>
    <border>
      <left/>
      <right style="thin">
        <color theme="2" tint="-0.249977111117893"/>
      </right>
      <top/>
      <bottom style="double">
        <color theme="2" tint="-0.249977111117893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2" tint="-0.249977111117893"/>
      </left>
      <right/>
      <top style="thin">
        <color theme="0" tint="-0.34998626667073579"/>
      </top>
      <bottom style="double">
        <color theme="2" tint="-0.249977111117893"/>
      </bottom>
      <diagonal/>
    </border>
    <border>
      <left/>
      <right/>
      <top style="thin">
        <color theme="0" tint="-0.34998626667073579"/>
      </top>
      <bottom style="double">
        <color theme="2" tint="-0.249977111117893"/>
      </bottom>
      <diagonal/>
    </border>
    <border>
      <left/>
      <right style="thin">
        <color theme="2" tint="-0.249977111117893"/>
      </right>
      <top style="thin">
        <color theme="0" tint="-0.34998626667073579"/>
      </top>
      <bottom style="double">
        <color theme="2" tint="-0.249977111117893"/>
      </bottom>
      <diagonal/>
    </border>
    <border>
      <left style="double">
        <color theme="2" tint="-0.249977111117893"/>
      </left>
      <right/>
      <top style="thin">
        <color theme="2" tint="-0.249977111117893"/>
      </top>
      <bottom/>
      <diagonal/>
    </border>
  </borders>
  <cellStyleXfs count="1">
    <xf numFmtId="0" fontId="0" fillId="0" borderId="0"/>
  </cellStyleXfs>
  <cellXfs count="334">
    <xf numFmtId="0" fontId="0" fillId="0" borderId="0" xfId="0"/>
    <xf numFmtId="0" fontId="11" fillId="0" borderId="0" xfId="0" applyFont="1"/>
    <xf numFmtId="0" fontId="12" fillId="0" borderId="0" xfId="0" applyFont="1"/>
    <xf numFmtId="0" fontId="5" fillId="0" borderId="42" xfId="0" applyFont="1" applyBorder="1"/>
    <xf numFmtId="0" fontId="5" fillId="0" borderId="46" xfId="0" applyFont="1" applyBorder="1" applyAlignment="1">
      <alignment horizontal="center"/>
    </xf>
    <xf numFmtId="166" fontId="4" fillId="0" borderId="35" xfId="0" applyNumberFormat="1" applyFont="1" applyBorder="1"/>
    <xf numFmtId="0" fontId="0" fillId="0" borderId="31" xfId="0" applyBorder="1"/>
    <xf numFmtId="166" fontId="5" fillId="0" borderId="38" xfId="0" applyNumberFormat="1" applyFont="1" applyBorder="1"/>
    <xf numFmtId="0" fontId="0" fillId="0" borderId="25" xfId="0" applyBorder="1"/>
    <xf numFmtId="0" fontId="5" fillId="0" borderId="39" xfId="0" applyFont="1" applyBorder="1"/>
    <xf numFmtId="0" fontId="15" fillId="0" borderId="0" xfId="0" applyFont="1"/>
    <xf numFmtId="165" fontId="4" fillId="5" borderId="31" xfId="0" applyNumberFormat="1" applyFont="1" applyFill="1" applyBorder="1" applyProtection="1">
      <protection locked="0"/>
    </xf>
    <xf numFmtId="169" fontId="5" fillId="0" borderId="49" xfId="0" applyNumberFormat="1" applyFont="1" applyBorder="1" applyAlignment="1">
      <alignment horizontal="right"/>
    </xf>
    <xf numFmtId="168" fontId="4" fillId="5" borderId="40" xfId="0" applyNumberFormat="1" applyFont="1" applyFill="1" applyBorder="1" applyProtection="1">
      <protection locked="0"/>
    </xf>
    <xf numFmtId="2" fontId="20" fillId="7" borderId="1" xfId="0" applyNumberFormat="1" applyFont="1" applyFill="1" applyBorder="1" applyAlignment="1" applyProtection="1">
      <alignment vertical="center"/>
      <protection locked="0"/>
    </xf>
    <xf numFmtId="0" fontId="24" fillId="0" borderId="0" xfId="0" applyFont="1"/>
    <xf numFmtId="2" fontId="20" fillId="7" borderId="85" xfId="0" applyNumberFormat="1" applyFont="1" applyFill="1" applyBorder="1" applyAlignment="1" applyProtection="1">
      <alignment vertical="center"/>
      <protection locked="0"/>
    </xf>
    <xf numFmtId="2" fontId="20" fillId="7" borderId="107" xfId="0" applyNumberFormat="1" applyFont="1" applyFill="1" applyBorder="1" applyAlignment="1" applyProtection="1">
      <alignment vertical="center"/>
      <protection locked="0"/>
    </xf>
    <xf numFmtId="2" fontId="20" fillId="7" borderId="2" xfId="0" applyNumberFormat="1" applyFont="1" applyFill="1" applyBorder="1" applyAlignment="1" applyProtection="1">
      <alignment vertical="center"/>
      <protection locked="0"/>
    </xf>
    <xf numFmtId="2" fontId="20" fillId="7" borderId="108" xfId="0" applyNumberFormat="1" applyFont="1" applyFill="1" applyBorder="1" applyAlignment="1" applyProtection="1">
      <alignment vertical="center"/>
      <protection locked="0"/>
    </xf>
    <xf numFmtId="0" fontId="15" fillId="8" borderId="0" xfId="0" applyFont="1" applyFill="1"/>
    <xf numFmtId="0" fontId="0" fillId="8" borderId="0" xfId="0" applyFill="1"/>
    <xf numFmtId="0" fontId="0" fillId="3" borderId="0" xfId="0" applyFill="1"/>
    <xf numFmtId="0" fontId="6" fillId="0" borderId="1" xfId="0" applyFont="1" applyBorder="1"/>
    <xf numFmtId="0" fontId="21" fillId="0" borderId="1" xfId="0" applyFont="1" applyBorder="1" applyAlignment="1">
      <alignment horizontal="center"/>
    </xf>
    <xf numFmtId="0" fontId="10" fillId="0" borderId="0" xfId="0" applyFont="1" applyAlignment="1">
      <alignment vertical="center" wrapText="1"/>
    </xf>
    <xf numFmtId="0" fontId="10" fillId="3" borderId="0" xfId="0" applyFont="1" applyFill="1" applyAlignment="1">
      <alignment vertical="center" wrapText="1"/>
    </xf>
    <xf numFmtId="0" fontId="10" fillId="3" borderId="85" xfId="0" applyFont="1" applyFill="1" applyBorder="1" applyAlignment="1">
      <alignment horizontal="center" vertical="center" wrapText="1"/>
    </xf>
    <xf numFmtId="8" fontId="10" fillId="0" borderId="86" xfId="0" applyNumberFormat="1" applyFont="1" applyBorder="1" applyAlignment="1">
      <alignment horizontal="center" vertical="top" wrapText="1"/>
    </xf>
    <xf numFmtId="0" fontId="10" fillId="0" borderId="86" xfId="0" applyFont="1" applyBorder="1" applyAlignment="1">
      <alignment horizontal="center" vertical="center" wrapText="1"/>
    </xf>
    <xf numFmtId="0" fontId="10" fillId="3" borderId="102" xfId="0" applyFont="1" applyFill="1" applyBorder="1" applyAlignment="1">
      <alignment horizontal="center" vertical="center" wrapText="1"/>
    </xf>
    <xf numFmtId="0" fontId="15" fillId="0" borderId="106" xfId="0" applyFont="1" applyBorder="1"/>
    <xf numFmtId="0" fontId="10" fillId="0" borderId="73" xfId="0" applyFont="1" applyBorder="1" applyAlignment="1">
      <alignment vertical="center"/>
    </xf>
    <xf numFmtId="0" fontId="20" fillId="3" borderId="1" xfId="0" applyFont="1" applyFill="1" applyBorder="1" applyAlignment="1">
      <alignment horizontal="right" vertical="center"/>
    </xf>
    <xf numFmtId="2" fontId="20" fillId="0" borderId="77" xfId="0" applyNumberFormat="1" applyFont="1" applyBorder="1" applyAlignment="1">
      <alignment vertical="center"/>
    </xf>
    <xf numFmtId="0" fontId="10" fillId="0" borderId="74" xfId="0" applyFont="1" applyBorder="1" applyAlignment="1">
      <alignment vertical="center"/>
    </xf>
    <xf numFmtId="0" fontId="5" fillId="0" borderId="61" xfId="0" applyFont="1" applyBorder="1"/>
    <xf numFmtId="2" fontId="5" fillId="0" borderId="62" xfId="0" applyNumberFormat="1" applyFont="1" applyBorder="1"/>
    <xf numFmtId="2" fontId="5" fillId="0" borderId="63" xfId="0" applyNumberFormat="1" applyFont="1" applyBorder="1"/>
    <xf numFmtId="2" fontId="5" fillId="0" borderId="78" xfId="0" applyNumberFormat="1" applyFont="1" applyBorder="1"/>
    <xf numFmtId="0" fontId="10" fillId="3" borderId="85" xfId="0" applyFont="1" applyFill="1" applyBorder="1" applyAlignment="1">
      <alignment horizontal="center" wrapText="1"/>
    </xf>
    <xf numFmtId="0" fontId="10" fillId="3" borderId="6" xfId="0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 wrapText="1"/>
    </xf>
    <xf numFmtId="0" fontId="10" fillId="0" borderId="52" xfId="0" applyFont="1" applyBorder="1" applyAlignment="1">
      <alignment horizontal="center" vertical="center" wrapText="1"/>
    </xf>
    <xf numFmtId="0" fontId="10" fillId="0" borderId="75" xfId="0" applyFont="1" applyBorder="1" applyAlignment="1">
      <alignment vertical="center"/>
    </xf>
    <xf numFmtId="2" fontId="20" fillId="0" borderId="9" xfId="0" applyNumberFormat="1" applyFont="1" applyBorder="1" applyAlignment="1">
      <alignment vertical="center"/>
    </xf>
    <xf numFmtId="0" fontId="7" fillId="0" borderId="76" xfId="0" applyFont="1" applyBorder="1"/>
    <xf numFmtId="0" fontId="5" fillId="0" borderId="62" xfId="0" applyFont="1" applyBorder="1"/>
    <xf numFmtId="2" fontId="5" fillId="0" borderId="109" xfId="0" applyNumberFormat="1" applyFont="1" applyBorder="1"/>
    <xf numFmtId="2" fontId="5" fillId="0" borderId="110" xfId="0" applyNumberFormat="1" applyFont="1" applyBorder="1"/>
    <xf numFmtId="0" fontId="7" fillId="0" borderId="0" xfId="0" applyFont="1"/>
    <xf numFmtId="0" fontId="1" fillId="3" borderId="0" xfId="0" applyFont="1" applyFill="1"/>
    <xf numFmtId="0" fontId="16" fillId="0" borderId="0" xfId="0" applyFont="1"/>
    <xf numFmtId="0" fontId="8" fillId="3" borderId="0" xfId="0" applyFont="1" applyFill="1" applyAlignment="1">
      <alignment vertical="center"/>
    </xf>
    <xf numFmtId="0" fontId="8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0" fillId="6" borderId="0" xfId="0" applyFill="1"/>
    <xf numFmtId="168" fontId="20" fillId="5" borderId="2" xfId="0" applyNumberFormat="1" applyFont="1" applyFill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168" fontId="20" fillId="5" borderId="107" xfId="0" applyNumberFormat="1" applyFont="1" applyFill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20" fillId="5" borderId="2" xfId="0" applyFont="1" applyFill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20" fillId="5" borderId="1" xfId="0" applyFont="1" applyFill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20" fillId="5" borderId="108" xfId="0" applyFont="1" applyFill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20" fillId="5" borderId="107" xfId="0" applyFont="1" applyFill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8" fillId="0" borderId="50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55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55" xfId="0" applyFont="1" applyBorder="1" applyAlignment="1">
      <alignment horizontal="center" vertical="center" wrapText="1"/>
    </xf>
    <xf numFmtId="0" fontId="8" fillId="0" borderId="51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53" xfId="0" applyFont="1" applyBorder="1" applyAlignment="1">
      <alignment horizontal="center" vertical="center" wrapText="1"/>
    </xf>
    <xf numFmtId="0" fontId="9" fillId="0" borderId="0" xfId="0" applyFont="1" applyAlignment="1">
      <alignment horizontal="center"/>
    </xf>
    <xf numFmtId="168" fontId="19" fillId="5" borderId="50" xfId="0" applyNumberFormat="1" applyFont="1" applyFill="1" applyBorder="1" applyAlignment="1" applyProtection="1">
      <alignment horizontal="center" vertical="center"/>
      <protection locked="0"/>
    </xf>
    <xf numFmtId="168" fontId="19" fillId="5" borderId="51" xfId="0" applyNumberFormat="1" applyFont="1" applyFill="1" applyBorder="1" applyAlignment="1" applyProtection="1">
      <alignment horizontal="center" vertical="center"/>
      <protection locked="0"/>
    </xf>
    <xf numFmtId="168" fontId="19" fillId="5" borderId="2" xfId="0" applyNumberFormat="1" applyFont="1" applyFill="1" applyBorder="1" applyAlignment="1" applyProtection="1">
      <alignment horizontal="center" vertical="center"/>
      <protection locked="0"/>
    </xf>
    <xf numFmtId="168" fontId="19" fillId="5" borderId="4" xfId="0" applyNumberFormat="1" applyFont="1" applyFill="1" applyBorder="1" applyAlignment="1" applyProtection="1">
      <alignment horizontal="center" vertical="center"/>
      <protection locked="0"/>
    </xf>
    <xf numFmtId="0" fontId="0" fillId="3" borderId="0" xfId="0" applyFill="1" applyAlignment="1">
      <alignment horizontal="center"/>
    </xf>
    <xf numFmtId="0" fontId="0" fillId="0" borderId="0" xfId="0" applyAlignment="1">
      <alignment horizontal="center"/>
    </xf>
    <xf numFmtId="0" fontId="8" fillId="0" borderId="52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19" fillId="5" borderId="1" xfId="0" applyFont="1" applyFill="1" applyBorder="1" applyAlignment="1" applyProtection="1">
      <alignment vertical="center"/>
      <protection locked="0"/>
    </xf>
    <xf numFmtId="0" fontId="18" fillId="0" borderId="65" xfId="0" applyFont="1" applyBorder="1" applyAlignment="1">
      <alignment horizontal="left" wrapText="1"/>
    </xf>
    <xf numFmtId="0" fontId="18" fillId="0" borderId="1" xfId="0" applyFont="1" applyBorder="1" applyAlignment="1">
      <alignment horizontal="left" wrapText="1"/>
    </xf>
    <xf numFmtId="0" fontId="21" fillId="0" borderId="2" xfId="0" applyFont="1" applyBorder="1" applyAlignment="1">
      <alignment horizontal="left"/>
    </xf>
    <xf numFmtId="0" fontId="21" fillId="0" borderId="3" xfId="0" applyFont="1" applyBorder="1" applyAlignment="1">
      <alignment horizontal="left"/>
    </xf>
    <xf numFmtId="0" fontId="21" fillId="0" borderId="4" xfId="0" applyFont="1" applyBorder="1" applyAlignment="1">
      <alignment horizontal="left"/>
    </xf>
    <xf numFmtId="171" fontId="19" fillId="5" borderId="1" xfId="0" applyNumberFormat="1" applyFont="1" applyFill="1" applyBorder="1" applyAlignment="1" applyProtection="1">
      <alignment horizontal="center"/>
      <protection locked="0"/>
    </xf>
    <xf numFmtId="0" fontId="6" fillId="0" borderId="70" xfId="0" applyFont="1" applyBorder="1" applyAlignment="1">
      <alignment horizontal="center"/>
    </xf>
    <xf numFmtId="0" fontId="6" fillId="0" borderId="69" xfId="0" applyFont="1" applyBorder="1" applyAlignment="1">
      <alignment horizontal="center"/>
    </xf>
    <xf numFmtId="0" fontId="6" fillId="0" borderId="71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72" xfId="0" applyFont="1" applyBorder="1" applyAlignment="1">
      <alignment horizontal="center"/>
    </xf>
    <xf numFmtId="0" fontId="6" fillId="0" borderId="53" xfId="0" applyFont="1" applyBorder="1" applyAlignment="1">
      <alignment horizontal="center"/>
    </xf>
    <xf numFmtId="0" fontId="17" fillId="5" borderId="50" xfId="0" applyFont="1" applyFill="1" applyBorder="1" applyAlignment="1" applyProtection="1">
      <alignment horizontal="center" vertical="center" wrapText="1"/>
      <protection locked="0"/>
    </xf>
    <xf numFmtId="0" fontId="17" fillId="5" borderId="54" xfId="0" applyFont="1" applyFill="1" applyBorder="1" applyAlignment="1" applyProtection="1">
      <alignment horizontal="center" vertical="center" wrapText="1"/>
      <protection locked="0"/>
    </xf>
    <xf numFmtId="0" fontId="17" fillId="5" borderId="51" xfId="0" applyFont="1" applyFill="1" applyBorder="1" applyAlignment="1" applyProtection="1">
      <alignment horizontal="center" vertical="center" wrapText="1"/>
      <protection locked="0"/>
    </xf>
    <xf numFmtId="0" fontId="17" fillId="5" borderId="8" xfId="0" applyFont="1" applyFill="1" applyBorder="1" applyAlignment="1" applyProtection="1">
      <alignment horizontal="center" vertical="center" wrapText="1"/>
      <protection locked="0"/>
    </xf>
    <xf numFmtId="0" fontId="17" fillId="5" borderId="0" xfId="0" applyFont="1" applyFill="1" applyAlignment="1" applyProtection="1">
      <alignment horizontal="center" vertical="center" wrapText="1"/>
      <protection locked="0"/>
    </xf>
    <xf numFmtId="0" fontId="17" fillId="5" borderId="7" xfId="0" applyFont="1" applyFill="1" applyBorder="1" applyAlignment="1" applyProtection="1">
      <alignment horizontal="center" vertical="center" wrapText="1"/>
      <protection locked="0"/>
    </xf>
    <xf numFmtId="0" fontId="17" fillId="5" borderId="57" xfId="0" applyFont="1" applyFill="1" applyBorder="1" applyAlignment="1" applyProtection="1">
      <alignment horizontal="center" vertical="center" wrapText="1"/>
      <protection locked="0"/>
    </xf>
    <xf numFmtId="0" fontId="17" fillId="5" borderId="58" xfId="0" applyFont="1" applyFill="1" applyBorder="1" applyAlignment="1" applyProtection="1">
      <alignment horizontal="center" vertical="center" wrapText="1"/>
      <protection locked="0"/>
    </xf>
    <xf numFmtId="0" fontId="17" fillId="5" borderId="59" xfId="0" applyFont="1" applyFill="1" applyBorder="1" applyAlignment="1" applyProtection="1">
      <alignment horizontal="center" vertical="center" wrapText="1"/>
      <protection locked="0"/>
    </xf>
    <xf numFmtId="0" fontId="19" fillId="0" borderId="65" xfId="0" applyFont="1" applyBorder="1" applyAlignment="1">
      <alignment horizontal="left"/>
    </xf>
    <xf numFmtId="168" fontId="19" fillId="5" borderId="1" xfId="0" applyNumberFormat="1" applyFont="1" applyFill="1" applyBorder="1" applyAlignment="1" applyProtection="1">
      <alignment horizontal="center"/>
      <protection locked="0"/>
    </xf>
    <xf numFmtId="170" fontId="19" fillId="5" borderId="1" xfId="0" applyNumberFormat="1" applyFont="1" applyFill="1" applyBorder="1" applyAlignment="1" applyProtection="1">
      <alignment horizontal="center"/>
      <protection locked="0"/>
    </xf>
    <xf numFmtId="0" fontId="21" fillId="2" borderId="66" xfId="0" applyFont="1" applyFill="1" applyBorder="1" applyAlignment="1">
      <alignment horizontal="center"/>
    </xf>
    <xf numFmtId="0" fontId="21" fillId="2" borderId="80" xfId="0" applyFont="1" applyFill="1" applyBorder="1" applyAlignment="1">
      <alignment horizontal="center"/>
    </xf>
    <xf numFmtId="0" fontId="10" fillId="7" borderId="2" xfId="0" applyFont="1" applyFill="1" applyBorder="1" applyAlignment="1">
      <alignment horizontal="left" vertical="center"/>
    </xf>
    <xf numFmtId="0" fontId="10" fillId="7" borderId="79" xfId="0" applyFont="1" applyFill="1" applyBorder="1" applyAlignment="1">
      <alignment horizontal="left" vertical="center"/>
    </xf>
    <xf numFmtId="0" fontId="10" fillId="4" borderId="2" xfId="0" applyFont="1" applyFill="1" applyBorder="1" applyAlignment="1">
      <alignment horizontal="left" vertical="center"/>
    </xf>
    <xf numFmtId="0" fontId="10" fillId="4" borderId="79" xfId="0" applyFont="1" applyFill="1" applyBorder="1" applyAlignment="1">
      <alignment horizontal="left" vertical="center"/>
    </xf>
    <xf numFmtId="0" fontId="19" fillId="0" borderId="88" xfId="0" applyFont="1" applyBorder="1" applyAlignment="1">
      <alignment horizontal="center" vertical="center"/>
    </xf>
    <xf numFmtId="0" fontId="19" fillId="0" borderId="89" xfId="0" applyFont="1" applyBorder="1" applyAlignment="1">
      <alignment horizontal="center" vertical="center"/>
    </xf>
    <xf numFmtId="0" fontId="10" fillId="4" borderId="50" xfId="0" applyFont="1" applyFill="1" applyBorder="1" applyAlignment="1">
      <alignment horizontal="left" vertical="center" wrapText="1"/>
    </xf>
    <xf numFmtId="0" fontId="10" fillId="4" borderId="81" xfId="0" applyFont="1" applyFill="1" applyBorder="1" applyAlignment="1">
      <alignment horizontal="left" vertical="center" wrapText="1"/>
    </xf>
    <xf numFmtId="0" fontId="10" fillId="4" borderId="57" xfId="0" applyFont="1" applyFill="1" applyBorder="1" applyAlignment="1">
      <alignment horizontal="left" vertical="center" wrapText="1"/>
    </xf>
    <xf numFmtId="0" fontId="10" fillId="4" borderId="82" xfId="0" applyFont="1" applyFill="1" applyBorder="1" applyAlignment="1">
      <alignment horizontal="left" vertical="center" wrapText="1"/>
    </xf>
    <xf numFmtId="0" fontId="8" fillId="3" borderId="50" xfId="0" applyFont="1" applyFill="1" applyBorder="1" applyAlignment="1">
      <alignment horizontal="center" wrapText="1"/>
    </xf>
    <xf numFmtId="0" fontId="8" fillId="3" borderId="51" xfId="0" applyFont="1" applyFill="1" applyBorder="1" applyAlignment="1">
      <alignment horizontal="center" wrapText="1"/>
    </xf>
    <xf numFmtId="0" fontId="8" fillId="3" borderId="8" xfId="0" applyFont="1" applyFill="1" applyBorder="1" applyAlignment="1">
      <alignment horizontal="center" wrapText="1"/>
    </xf>
    <xf numFmtId="0" fontId="8" fillId="3" borderId="7" xfId="0" applyFont="1" applyFill="1" applyBorder="1" applyAlignment="1">
      <alignment horizont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3" borderId="85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left"/>
    </xf>
    <xf numFmtId="0" fontId="19" fillId="0" borderId="1" xfId="0" applyFont="1" applyBorder="1" applyAlignment="1">
      <alignment horizontal="center" vertical="center"/>
    </xf>
    <xf numFmtId="0" fontId="10" fillId="3" borderId="103" xfId="0" applyFont="1" applyFill="1" applyBorder="1" applyAlignment="1">
      <alignment horizontal="center" vertical="center" wrapText="1"/>
    </xf>
    <xf numFmtId="0" fontId="10" fillId="3" borderId="104" xfId="0" applyFont="1" applyFill="1" applyBorder="1" applyAlignment="1">
      <alignment horizontal="center" vertical="center" wrapText="1"/>
    </xf>
    <xf numFmtId="0" fontId="20" fillId="5" borderId="2" xfId="0" applyFont="1" applyFill="1" applyBorder="1" applyAlignment="1" applyProtection="1">
      <alignment horizontal="center" vertical="center"/>
      <protection locked="0"/>
    </xf>
    <xf numFmtId="0" fontId="20" fillId="5" borderId="3" xfId="0" applyFont="1" applyFill="1" applyBorder="1" applyAlignment="1" applyProtection="1">
      <alignment horizontal="center" vertical="center"/>
      <protection locked="0"/>
    </xf>
    <xf numFmtId="0" fontId="20" fillId="5" borderId="50" xfId="0" applyFont="1" applyFill="1" applyBorder="1" applyAlignment="1" applyProtection="1">
      <alignment horizontal="center" vertical="center"/>
      <protection locked="0"/>
    </xf>
    <xf numFmtId="0" fontId="20" fillId="5" borderId="54" xfId="0" applyFont="1" applyFill="1" applyBorder="1" applyAlignment="1" applyProtection="1">
      <alignment horizontal="center" vertical="center"/>
      <protection locked="0"/>
    </xf>
    <xf numFmtId="0" fontId="20" fillId="9" borderId="98" xfId="0" applyFont="1" applyFill="1" applyBorder="1" applyAlignment="1" applyProtection="1">
      <alignment horizontal="center" vertical="center"/>
      <protection locked="0"/>
    </xf>
    <xf numFmtId="0" fontId="20" fillId="9" borderId="3" xfId="0" applyFont="1" applyFill="1" applyBorder="1" applyAlignment="1" applyProtection="1">
      <alignment horizontal="center" vertical="center"/>
      <protection locked="0"/>
    </xf>
    <xf numFmtId="0" fontId="20" fillId="9" borderId="4" xfId="0" applyFont="1" applyFill="1" applyBorder="1" applyAlignment="1" applyProtection="1">
      <alignment horizontal="center" vertical="center"/>
      <protection locked="0"/>
    </xf>
    <xf numFmtId="0" fontId="21" fillId="0" borderId="95" xfId="0" applyFont="1" applyBorder="1" applyAlignment="1">
      <alignment horizontal="left" vertical="center"/>
    </xf>
    <xf numFmtId="0" fontId="21" fillId="0" borderId="58" xfId="0" applyFont="1" applyBorder="1" applyAlignment="1">
      <alignment horizontal="left" vertical="center"/>
    </xf>
    <xf numFmtId="0" fontId="21" fillId="0" borderId="59" xfId="0" applyFont="1" applyBorder="1" applyAlignment="1">
      <alignment horizontal="left" vertical="center"/>
    </xf>
    <xf numFmtId="4" fontId="21" fillId="0" borderId="57" xfId="0" applyNumberFormat="1" applyFont="1" applyBorder="1" applyAlignment="1">
      <alignment horizontal="right" vertical="center"/>
    </xf>
    <xf numFmtId="4" fontId="21" fillId="0" borderId="60" xfId="0" applyNumberFormat="1" applyFont="1" applyBorder="1" applyAlignment="1">
      <alignment horizontal="right" vertical="center"/>
    </xf>
    <xf numFmtId="0" fontId="3" fillId="0" borderId="10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21" fillId="0" borderId="5" xfId="0" applyFont="1" applyBorder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21" fillId="0" borderId="7" xfId="0" applyFont="1" applyBorder="1" applyAlignment="1">
      <alignment horizontal="left" vertical="center"/>
    </xf>
    <xf numFmtId="2" fontId="21" fillId="0" borderId="8" xfId="0" applyNumberFormat="1" applyFont="1" applyBorder="1" applyAlignment="1">
      <alignment horizontal="right" vertical="center"/>
    </xf>
    <xf numFmtId="2" fontId="21" fillId="0" borderId="91" xfId="0" applyNumberFormat="1" applyFont="1" applyBorder="1" applyAlignment="1">
      <alignment horizontal="right" vertical="center"/>
    </xf>
    <xf numFmtId="0" fontId="22" fillId="2" borderId="95" xfId="0" applyFont="1" applyFill="1" applyBorder="1" applyAlignment="1">
      <alignment horizontal="center" vertical="center" wrapText="1"/>
    </xf>
    <xf numFmtId="0" fontId="22" fillId="2" borderId="58" xfId="0" applyFont="1" applyFill="1" applyBorder="1" applyAlignment="1">
      <alignment horizontal="center" vertical="center" wrapText="1"/>
    </xf>
    <xf numFmtId="0" fontId="22" fillId="2" borderId="60" xfId="0" applyFont="1" applyFill="1" applyBorder="1" applyAlignment="1">
      <alignment horizontal="center" vertical="center" wrapText="1"/>
    </xf>
    <xf numFmtId="0" fontId="21" fillId="4" borderId="15" xfId="0" applyFont="1" applyFill="1" applyBorder="1" applyAlignment="1">
      <alignment horizontal="center"/>
    </xf>
    <xf numFmtId="0" fontId="21" fillId="4" borderId="16" xfId="0" applyFont="1" applyFill="1" applyBorder="1" applyAlignment="1">
      <alignment horizontal="center"/>
    </xf>
    <xf numFmtId="0" fontId="21" fillId="4" borderId="17" xfId="0" applyFont="1" applyFill="1" applyBorder="1" applyAlignment="1">
      <alignment horizontal="center"/>
    </xf>
    <xf numFmtId="0" fontId="3" fillId="0" borderId="12" xfId="0" applyFont="1" applyBorder="1" applyAlignment="1">
      <alignment horizontal="left"/>
    </xf>
    <xf numFmtId="0" fontId="3" fillId="0" borderId="56" xfId="0" applyFont="1" applyBorder="1" applyAlignment="1">
      <alignment horizontal="left"/>
    </xf>
    <xf numFmtId="0" fontId="3" fillId="0" borderId="13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21" fillId="0" borderId="90" xfId="0" applyFont="1" applyBorder="1" applyAlignment="1">
      <alignment horizontal="left" vertical="center"/>
    </xf>
    <xf numFmtId="0" fontId="21" fillId="0" borderId="84" xfId="0" applyFont="1" applyBorder="1" applyAlignment="1">
      <alignment horizontal="left" vertical="center"/>
    </xf>
    <xf numFmtId="0" fontId="21" fillId="0" borderId="122" xfId="0" applyFont="1" applyBorder="1" applyAlignment="1">
      <alignment horizontal="left" vertical="center"/>
    </xf>
    <xf numFmtId="0" fontId="21" fillId="4" borderId="126" xfId="0" applyFont="1" applyFill="1" applyBorder="1" applyAlignment="1">
      <alignment horizontal="left"/>
    </xf>
    <xf numFmtId="0" fontId="21" fillId="4" borderId="106" xfId="0" applyFont="1" applyFill="1" applyBorder="1" applyAlignment="1">
      <alignment horizontal="left"/>
    </xf>
    <xf numFmtId="0" fontId="21" fillId="4" borderId="127" xfId="0" applyFont="1" applyFill="1" applyBorder="1" applyAlignment="1">
      <alignment horizontal="left"/>
    </xf>
    <xf numFmtId="0" fontId="21" fillId="4" borderId="93" xfId="0" applyFont="1" applyFill="1" applyBorder="1" applyAlignment="1">
      <alignment horizontal="left"/>
    </xf>
    <xf numFmtId="0" fontId="21" fillId="4" borderId="64" xfId="0" applyFont="1" applyFill="1" applyBorder="1" applyAlignment="1">
      <alignment horizontal="left"/>
    </xf>
    <xf numFmtId="0" fontId="21" fillId="4" borderId="128" xfId="0" applyFont="1" applyFill="1" applyBorder="1" applyAlignment="1">
      <alignment horizontal="left"/>
    </xf>
    <xf numFmtId="2" fontId="21" fillId="4" borderId="123" xfId="0" applyNumberFormat="1" applyFont="1" applyFill="1" applyBorder="1" applyAlignment="1">
      <alignment horizontal="center"/>
    </xf>
    <xf numFmtId="2" fontId="21" fillId="4" borderId="124" xfId="0" applyNumberFormat="1" applyFont="1" applyFill="1" applyBorder="1" applyAlignment="1">
      <alignment horizontal="center"/>
    </xf>
    <xf numFmtId="2" fontId="21" fillId="4" borderId="125" xfId="0" applyNumberFormat="1" applyFont="1" applyFill="1" applyBorder="1" applyAlignment="1">
      <alignment horizontal="center"/>
    </xf>
    <xf numFmtId="2" fontId="21" fillId="4" borderId="94" xfId="0" applyNumberFormat="1" applyFont="1" applyFill="1" applyBorder="1" applyAlignment="1">
      <alignment horizontal="center"/>
    </xf>
    <xf numFmtId="2" fontId="21" fillId="0" borderId="121" xfId="0" applyNumberFormat="1" applyFont="1" applyBorder="1" applyAlignment="1">
      <alignment horizontal="right" vertical="center"/>
    </xf>
    <xf numFmtId="2" fontId="21" fillId="0" borderId="92" xfId="0" applyNumberFormat="1" applyFont="1" applyBorder="1" applyAlignment="1">
      <alignment horizontal="right" vertical="center"/>
    </xf>
    <xf numFmtId="0" fontId="21" fillId="2" borderId="118" xfId="0" applyFont="1" applyFill="1" applyBorder="1" applyAlignment="1">
      <alignment horizontal="center" vertical="center"/>
    </xf>
    <xf numFmtId="0" fontId="21" fillId="2" borderId="119" xfId="0" applyFont="1" applyFill="1" applyBorder="1" applyAlignment="1">
      <alignment horizontal="center" vertical="center"/>
    </xf>
    <xf numFmtId="0" fontId="21" fillId="2" borderId="120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79" xfId="0" applyFont="1" applyBorder="1" applyAlignment="1">
      <alignment horizontal="center"/>
    </xf>
    <xf numFmtId="0" fontId="3" fillId="5" borderId="126" xfId="0" applyFont="1" applyFill="1" applyBorder="1" applyAlignment="1" applyProtection="1">
      <alignment horizontal="center" vertical="top" wrapText="1"/>
      <protection locked="0"/>
    </xf>
    <xf numFmtId="0" fontId="3" fillId="5" borderId="106" xfId="0" applyFont="1" applyFill="1" applyBorder="1" applyAlignment="1" applyProtection="1">
      <alignment horizontal="center" vertical="top" wrapText="1"/>
      <protection locked="0"/>
    </xf>
    <xf numFmtId="0" fontId="3" fillId="5" borderId="124" xfId="0" applyFont="1" applyFill="1" applyBorder="1" applyAlignment="1" applyProtection="1">
      <alignment horizontal="center" vertical="top" wrapText="1"/>
      <protection locked="0"/>
    </xf>
    <xf numFmtId="0" fontId="3" fillId="5" borderId="5" xfId="0" applyFont="1" applyFill="1" applyBorder="1" applyAlignment="1" applyProtection="1">
      <alignment horizontal="center" vertical="top" wrapText="1"/>
      <protection locked="0"/>
    </xf>
    <xf numFmtId="0" fontId="3" fillId="5" borderId="0" xfId="0" applyFont="1" applyFill="1" applyAlignment="1" applyProtection="1">
      <alignment horizontal="center" vertical="top" wrapText="1"/>
      <protection locked="0"/>
    </xf>
    <xf numFmtId="0" fontId="3" fillId="5" borderId="91" xfId="0" applyFont="1" applyFill="1" applyBorder="1" applyAlignment="1" applyProtection="1">
      <alignment horizontal="center" vertical="top" wrapText="1"/>
      <protection locked="0"/>
    </xf>
    <xf numFmtId="0" fontId="3" fillId="5" borderId="93" xfId="0" applyFont="1" applyFill="1" applyBorder="1" applyAlignment="1" applyProtection="1">
      <alignment horizontal="center" vertical="top" wrapText="1"/>
      <protection locked="0"/>
    </xf>
    <xf numFmtId="0" fontId="3" fillId="5" borderId="64" xfId="0" applyFont="1" applyFill="1" applyBorder="1" applyAlignment="1" applyProtection="1">
      <alignment horizontal="center" vertical="top" wrapText="1"/>
      <protection locked="0"/>
    </xf>
    <xf numFmtId="0" fontId="3" fillId="5" borderId="94" xfId="0" applyFont="1" applyFill="1" applyBorder="1" applyAlignment="1" applyProtection="1">
      <alignment horizontal="center" vertical="top" wrapText="1"/>
      <protection locked="0"/>
    </xf>
    <xf numFmtId="0" fontId="22" fillId="2" borderId="90" xfId="0" applyFont="1" applyFill="1" applyBorder="1" applyAlignment="1">
      <alignment horizontal="center" vertical="center" wrapText="1"/>
    </xf>
    <xf numFmtId="0" fontId="22" fillId="2" borderId="84" xfId="0" applyFont="1" applyFill="1" applyBorder="1" applyAlignment="1">
      <alignment horizontal="center" vertical="center" wrapText="1"/>
    </xf>
    <xf numFmtId="0" fontId="22" fillId="2" borderId="92" xfId="0" applyFont="1" applyFill="1" applyBorder="1" applyAlignment="1">
      <alignment horizontal="center" vertical="center" wrapText="1"/>
    </xf>
    <xf numFmtId="0" fontId="3" fillId="0" borderId="11" xfId="0" applyFont="1" applyBorder="1" applyAlignment="1">
      <alignment horizontal="center"/>
    </xf>
    <xf numFmtId="0" fontId="0" fillId="5" borderId="57" xfId="0" applyFill="1" applyBorder="1" applyAlignment="1" applyProtection="1">
      <alignment horizontal="center"/>
      <protection locked="0"/>
    </xf>
    <xf numFmtId="0" fontId="0" fillId="5" borderId="58" xfId="0" applyFill="1" applyBorder="1" applyAlignment="1" applyProtection="1">
      <alignment horizontal="center"/>
      <protection locked="0"/>
    </xf>
    <xf numFmtId="0" fontId="0" fillId="5" borderId="59" xfId="0" applyFill="1" applyBorder="1" applyAlignment="1" applyProtection="1">
      <alignment horizontal="center"/>
      <protection locked="0"/>
    </xf>
    <xf numFmtId="0" fontId="0" fillId="5" borderId="87" xfId="0" applyFill="1" applyBorder="1" applyAlignment="1" applyProtection="1">
      <alignment horizontal="center"/>
      <protection locked="0"/>
    </xf>
    <xf numFmtId="0" fontId="0" fillId="5" borderId="88" xfId="0" applyFill="1" applyBorder="1" applyAlignment="1" applyProtection="1">
      <alignment horizontal="center"/>
      <protection locked="0"/>
    </xf>
    <xf numFmtId="0" fontId="0" fillId="5" borderId="89" xfId="0" applyFill="1" applyBorder="1" applyAlignment="1" applyProtection="1">
      <alignment horizontal="center"/>
      <protection locked="0"/>
    </xf>
    <xf numFmtId="0" fontId="5" fillId="0" borderId="131" xfId="0" applyFont="1" applyBorder="1" applyAlignment="1">
      <alignment horizontal="center"/>
    </xf>
    <xf numFmtId="0" fontId="5" fillId="0" borderId="132" xfId="0" applyFont="1" applyBorder="1" applyAlignment="1">
      <alignment horizontal="center"/>
    </xf>
    <xf numFmtId="0" fontId="5" fillId="0" borderId="133" xfId="0" applyFont="1" applyBorder="1" applyAlignment="1">
      <alignment horizontal="center"/>
    </xf>
    <xf numFmtId="0" fontId="21" fillId="2" borderId="96" xfId="0" applyFont="1" applyFill="1" applyBorder="1" applyAlignment="1">
      <alignment horizontal="center" vertical="center"/>
    </xf>
    <xf numFmtId="0" fontId="21" fillId="2" borderId="67" xfId="0" applyFont="1" applyFill="1" applyBorder="1" applyAlignment="1">
      <alignment horizontal="center" vertical="center"/>
    </xf>
    <xf numFmtId="0" fontId="21" fillId="2" borderId="97" xfId="0" applyFont="1" applyFill="1" applyBorder="1" applyAlignment="1">
      <alignment horizontal="center" vertical="center"/>
    </xf>
    <xf numFmtId="0" fontId="8" fillId="2" borderId="70" xfId="0" applyFont="1" applyFill="1" applyBorder="1" applyAlignment="1">
      <alignment horizontal="center" vertical="center"/>
    </xf>
    <xf numFmtId="0" fontId="8" fillId="2" borderId="71" xfId="0" applyFont="1" applyFill="1" applyBorder="1" applyAlignment="1">
      <alignment horizontal="center" vertical="center"/>
    </xf>
    <xf numFmtId="0" fontId="8" fillId="2" borderId="72" xfId="0" applyFont="1" applyFill="1" applyBorder="1" applyAlignment="1">
      <alignment horizontal="center" vertical="center"/>
    </xf>
    <xf numFmtId="0" fontId="21" fillId="4" borderId="123" xfId="0" applyFont="1" applyFill="1" applyBorder="1" applyAlignment="1">
      <alignment horizontal="center" vertical="center" wrapText="1"/>
    </xf>
    <xf numFmtId="0" fontId="21" fillId="4" borderId="106" xfId="0" applyFont="1" applyFill="1" applyBorder="1" applyAlignment="1">
      <alignment horizontal="center" vertical="center" wrapText="1"/>
    </xf>
    <xf numFmtId="0" fontId="21" fillId="4" borderId="124" xfId="0" applyFont="1" applyFill="1" applyBorder="1" applyAlignment="1">
      <alignment horizontal="center" vertical="center" wrapText="1"/>
    </xf>
    <xf numFmtId="0" fontId="21" fillId="4" borderId="8" xfId="0" applyFont="1" applyFill="1" applyBorder="1" applyAlignment="1">
      <alignment horizontal="center" vertical="center" wrapText="1"/>
    </xf>
    <xf numFmtId="0" fontId="21" fillId="4" borderId="0" xfId="0" applyFont="1" applyFill="1" applyAlignment="1">
      <alignment horizontal="center" vertical="center" wrapText="1"/>
    </xf>
    <xf numFmtId="0" fontId="21" fillId="4" borderId="91" xfId="0" applyFont="1" applyFill="1" applyBorder="1" applyAlignment="1">
      <alignment horizontal="center" vertical="center" wrapText="1"/>
    </xf>
    <xf numFmtId="0" fontId="21" fillId="4" borderId="125" xfId="0" applyFont="1" applyFill="1" applyBorder="1" applyAlignment="1">
      <alignment horizontal="center" vertical="center" wrapText="1"/>
    </xf>
    <xf numFmtId="0" fontId="21" fillId="4" borderId="64" xfId="0" applyFont="1" applyFill="1" applyBorder="1" applyAlignment="1">
      <alignment horizontal="center" vertical="center" wrapText="1"/>
    </xf>
    <xf numFmtId="0" fontId="21" fillId="4" borderId="94" xfId="0" applyFont="1" applyFill="1" applyBorder="1" applyAlignment="1">
      <alignment horizontal="center" vertical="center" wrapText="1"/>
    </xf>
    <xf numFmtId="168" fontId="21" fillId="5" borderId="123" xfId="0" applyNumberFormat="1" applyFont="1" applyFill="1" applyBorder="1" applyAlignment="1" applyProtection="1">
      <alignment horizontal="center" vertical="center"/>
      <protection locked="0"/>
    </xf>
    <xf numFmtId="168" fontId="21" fillId="5" borderId="106" xfId="0" applyNumberFormat="1" applyFont="1" applyFill="1" applyBorder="1" applyAlignment="1" applyProtection="1">
      <alignment horizontal="center" vertical="center"/>
      <protection locked="0"/>
    </xf>
    <xf numFmtId="168" fontId="21" fillId="5" borderId="127" xfId="0" applyNumberFormat="1" applyFont="1" applyFill="1" applyBorder="1" applyAlignment="1" applyProtection="1">
      <alignment horizontal="center" vertical="center"/>
      <protection locked="0"/>
    </xf>
    <xf numFmtId="168" fontId="21" fillId="5" borderId="125" xfId="0" applyNumberFormat="1" applyFont="1" applyFill="1" applyBorder="1" applyAlignment="1" applyProtection="1">
      <alignment horizontal="center" vertical="center"/>
      <protection locked="0"/>
    </xf>
    <xf numFmtId="168" fontId="21" fillId="5" borderId="64" xfId="0" applyNumberFormat="1" applyFont="1" applyFill="1" applyBorder="1" applyAlignment="1" applyProtection="1">
      <alignment horizontal="center" vertical="center"/>
      <protection locked="0"/>
    </xf>
    <xf numFmtId="168" fontId="21" fillId="5" borderId="128" xfId="0" applyNumberFormat="1" applyFont="1" applyFill="1" applyBorder="1" applyAlignment="1" applyProtection="1">
      <alignment horizontal="center" vertical="center"/>
      <protection locked="0"/>
    </xf>
    <xf numFmtId="0" fontId="21" fillId="0" borderId="50" xfId="0" applyFont="1" applyBorder="1" applyAlignment="1">
      <alignment horizontal="center" vertical="center"/>
    </xf>
    <xf numFmtId="0" fontId="21" fillId="0" borderId="51" xfId="0" applyFont="1" applyBorder="1" applyAlignment="1">
      <alignment horizontal="center" vertical="center"/>
    </xf>
    <xf numFmtId="0" fontId="21" fillId="0" borderId="8" xfId="0" applyFont="1" applyBorder="1" applyAlignment="1">
      <alignment horizontal="center" vertical="center"/>
    </xf>
    <xf numFmtId="0" fontId="21" fillId="0" borderId="7" xfId="0" applyFont="1" applyBorder="1" applyAlignment="1">
      <alignment horizontal="center" vertical="center"/>
    </xf>
    <xf numFmtId="0" fontId="21" fillId="0" borderId="125" xfId="0" applyFont="1" applyBorder="1" applyAlignment="1">
      <alignment horizontal="center" vertical="center"/>
    </xf>
    <xf numFmtId="0" fontId="21" fillId="0" borderId="128" xfId="0" applyFont="1" applyBorder="1" applyAlignment="1">
      <alignment horizontal="center" vertical="center"/>
    </xf>
    <xf numFmtId="0" fontId="23" fillId="5" borderId="50" xfId="0" applyFont="1" applyFill="1" applyBorder="1" applyAlignment="1" applyProtection="1">
      <alignment horizontal="center" vertical="center"/>
      <protection locked="0"/>
    </xf>
    <xf numFmtId="0" fontId="23" fillId="5" borderId="54" xfId="0" applyFont="1" applyFill="1" applyBorder="1" applyAlignment="1" applyProtection="1">
      <alignment horizontal="center" vertical="center"/>
      <protection locked="0"/>
    </xf>
    <xf numFmtId="0" fontId="23" fillId="5" borderId="51" xfId="0" applyFont="1" applyFill="1" applyBorder="1" applyAlignment="1" applyProtection="1">
      <alignment horizontal="center" vertical="center"/>
      <protection locked="0"/>
    </xf>
    <xf numFmtId="0" fontId="23" fillId="5" borderId="8" xfId="0" applyFont="1" applyFill="1" applyBorder="1" applyAlignment="1" applyProtection="1">
      <alignment horizontal="center" vertical="center"/>
      <protection locked="0"/>
    </xf>
    <xf numFmtId="0" fontId="23" fillId="5" borderId="0" xfId="0" applyFont="1" applyFill="1" applyAlignment="1" applyProtection="1">
      <alignment horizontal="center" vertical="center"/>
      <protection locked="0"/>
    </xf>
    <xf numFmtId="0" fontId="23" fillId="5" borderId="7" xfId="0" applyFont="1" applyFill="1" applyBorder="1" applyAlignment="1" applyProtection="1">
      <alignment horizontal="center" vertical="center"/>
      <protection locked="0"/>
    </xf>
    <xf numFmtId="0" fontId="23" fillId="5" borderId="125" xfId="0" applyFont="1" applyFill="1" applyBorder="1" applyAlignment="1" applyProtection="1">
      <alignment horizontal="center" vertical="center"/>
      <protection locked="0"/>
    </xf>
    <xf numFmtId="0" fontId="23" fillId="5" borderId="64" xfId="0" applyFont="1" applyFill="1" applyBorder="1" applyAlignment="1" applyProtection="1">
      <alignment horizontal="center" vertical="center"/>
      <protection locked="0"/>
    </xf>
    <xf numFmtId="0" fontId="23" fillId="5" borderId="128" xfId="0" applyFont="1" applyFill="1" applyBorder="1" applyAlignment="1" applyProtection="1">
      <alignment horizontal="center" vertical="center"/>
      <protection locked="0"/>
    </xf>
    <xf numFmtId="0" fontId="21" fillId="0" borderId="134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21" fillId="0" borderId="93" xfId="0" applyFont="1" applyBorder="1" applyAlignment="1">
      <alignment horizontal="center" vertical="center"/>
    </xf>
    <xf numFmtId="0" fontId="7" fillId="0" borderId="76" xfId="0" applyFont="1" applyBorder="1" applyAlignment="1">
      <alignment horizontal="center"/>
    </xf>
    <xf numFmtId="0" fontId="7" fillId="0" borderId="62" xfId="0" applyFont="1" applyBorder="1" applyAlignment="1">
      <alignment horizontal="center"/>
    </xf>
    <xf numFmtId="0" fontId="7" fillId="0" borderId="63" xfId="0" applyFont="1" applyBorder="1" applyAlignment="1">
      <alignment horizontal="center"/>
    </xf>
    <xf numFmtId="0" fontId="21" fillId="2" borderId="68" xfId="0" applyFont="1" applyFill="1" applyBorder="1" applyAlignment="1">
      <alignment horizontal="center" vertical="center"/>
    </xf>
    <xf numFmtId="0" fontId="21" fillId="2" borderId="66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21" fillId="2" borderId="100" xfId="0" applyFont="1" applyFill="1" applyBorder="1" applyAlignment="1">
      <alignment horizontal="center" vertical="center"/>
    </xf>
    <xf numFmtId="0" fontId="21" fillId="2" borderId="105" xfId="0" applyFont="1" applyFill="1" applyBorder="1" applyAlignment="1">
      <alignment horizontal="center" vertical="center"/>
    </xf>
    <xf numFmtId="0" fontId="8" fillId="2" borderId="101" xfId="0" applyFont="1" applyFill="1" applyBorder="1" applyAlignment="1">
      <alignment horizontal="center" wrapText="1"/>
    </xf>
    <xf numFmtId="0" fontId="8" fillId="2" borderId="83" xfId="0" applyFont="1" applyFill="1" applyBorder="1" applyAlignment="1">
      <alignment horizontal="center" wrapText="1"/>
    </xf>
    <xf numFmtId="0" fontId="8" fillId="2" borderId="99" xfId="0" applyFont="1" applyFill="1" applyBorder="1" applyAlignment="1">
      <alignment horizontal="center" wrapText="1"/>
    </xf>
    <xf numFmtId="0" fontId="8" fillId="2" borderId="111" xfId="0" applyFont="1" applyFill="1" applyBorder="1" applyAlignment="1">
      <alignment horizontal="center" vertical="center"/>
    </xf>
    <xf numFmtId="0" fontId="8" fillId="2" borderId="115" xfId="0" applyFont="1" applyFill="1" applyBorder="1" applyAlignment="1">
      <alignment horizontal="center"/>
    </xf>
    <xf numFmtId="0" fontId="8" fillId="2" borderId="116" xfId="0" applyFont="1" applyFill="1" applyBorder="1" applyAlignment="1">
      <alignment horizontal="center"/>
    </xf>
    <xf numFmtId="0" fontId="8" fillId="2" borderId="117" xfId="0" applyFont="1" applyFill="1" applyBorder="1" applyAlignment="1">
      <alignment horizontal="center"/>
    </xf>
    <xf numFmtId="0" fontId="21" fillId="2" borderId="112" xfId="0" applyFont="1" applyFill="1" applyBorder="1" applyAlignment="1">
      <alignment horizontal="center" vertical="center"/>
    </xf>
    <xf numFmtId="0" fontId="21" fillId="2" borderId="113" xfId="0" applyFont="1" applyFill="1" applyBorder="1" applyAlignment="1">
      <alignment horizontal="center" vertical="center"/>
    </xf>
    <xf numFmtId="0" fontId="21" fillId="2" borderId="114" xfId="0" applyFont="1" applyFill="1" applyBorder="1" applyAlignment="1">
      <alignment horizontal="center" vertical="center"/>
    </xf>
    <xf numFmtId="0" fontId="25" fillId="0" borderId="123" xfId="0" applyFont="1" applyBorder="1" applyAlignment="1">
      <alignment horizontal="center" vertical="center" wrapText="1"/>
    </xf>
    <xf numFmtId="0" fontId="25" fillId="0" borderId="106" xfId="0" applyFont="1" applyBorder="1" applyAlignment="1">
      <alignment horizontal="center" vertical="center" wrapText="1"/>
    </xf>
    <xf numFmtId="0" fontId="25" fillId="0" borderId="129" xfId="0" applyFont="1" applyBorder="1" applyAlignment="1">
      <alignment horizontal="center" vertical="center" wrapText="1"/>
    </xf>
    <xf numFmtId="0" fontId="25" fillId="0" borderId="57" xfId="0" applyFont="1" applyBorder="1" applyAlignment="1">
      <alignment horizontal="center" vertical="center" wrapText="1"/>
    </xf>
    <xf numFmtId="0" fontId="25" fillId="0" borderId="58" xfId="0" applyFont="1" applyBorder="1" applyAlignment="1">
      <alignment horizontal="center" vertical="center" wrapText="1"/>
    </xf>
    <xf numFmtId="0" fontId="25" fillId="0" borderId="130" xfId="0" applyFont="1" applyBorder="1" applyAlignment="1">
      <alignment horizontal="center" vertical="center" wrapText="1"/>
    </xf>
    <xf numFmtId="0" fontId="5" fillId="0" borderId="29" xfId="0" applyFont="1" applyBorder="1" applyAlignment="1">
      <alignment horizontal="left"/>
    </xf>
    <xf numFmtId="0" fontId="5" fillId="0" borderId="30" xfId="0" applyFont="1" applyBorder="1" applyAlignment="1">
      <alignment horizontal="left"/>
    </xf>
    <xf numFmtId="0" fontId="5" fillId="0" borderId="31" xfId="0" applyFont="1" applyBorder="1" applyAlignment="1">
      <alignment horizontal="left"/>
    </xf>
    <xf numFmtId="0" fontId="5" fillId="0" borderId="18" xfId="0" applyFont="1" applyBorder="1" applyAlignment="1">
      <alignment horizontal="left" wrapText="1"/>
    </xf>
    <xf numFmtId="0" fontId="5" fillId="0" borderId="19" xfId="0" applyFont="1" applyBorder="1" applyAlignment="1">
      <alignment horizontal="left" wrapText="1"/>
    </xf>
    <xf numFmtId="0" fontId="5" fillId="0" borderId="20" xfId="0" applyFont="1" applyBorder="1" applyAlignment="1">
      <alignment horizontal="left" wrapText="1"/>
    </xf>
    <xf numFmtId="0" fontId="5" fillId="0" borderId="23" xfId="0" applyFont="1" applyBorder="1" applyAlignment="1">
      <alignment horizontal="left" wrapText="1"/>
    </xf>
    <xf numFmtId="0" fontId="5" fillId="0" borderId="24" xfId="0" applyFont="1" applyBorder="1" applyAlignment="1">
      <alignment horizontal="left" wrapText="1"/>
    </xf>
    <xf numFmtId="0" fontId="5" fillId="0" borderId="25" xfId="0" applyFont="1" applyBorder="1" applyAlignment="1">
      <alignment horizontal="left" wrapText="1"/>
    </xf>
    <xf numFmtId="0" fontId="4" fillId="5" borderId="29" xfId="0" applyFont="1" applyFill="1" applyBorder="1" applyProtection="1">
      <protection locked="0"/>
    </xf>
    <xf numFmtId="0" fontId="4" fillId="5" borderId="30" xfId="0" applyFont="1" applyFill="1" applyBorder="1" applyProtection="1">
      <protection locked="0"/>
    </xf>
    <xf numFmtId="0" fontId="4" fillId="5" borderId="31" xfId="0" applyFont="1" applyFill="1" applyBorder="1" applyProtection="1">
      <protection locked="0"/>
    </xf>
    <xf numFmtId="0" fontId="4" fillId="5" borderId="32" xfId="0" applyFont="1" applyFill="1" applyBorder="1" applyProtection="1">
      <protection locked="0"/>
    </xf>
    <xf numFmtId="0" fontId="4" fillId="5" borderId="33" xfId="0" applyFont="1" applyFill="1" applyBorder="1" applyProtection="1">
      <protection locked="0"/>
    </xf>
    <xf numFmtId="0" fontId="4" fillId="5" borderId="34" xfId="0" applyFont="1" applyFill="1" applyBorder="1" applyProtection="1">
      <protection locked="0"/>
    </xf>
    <xf numFmtId="0" fontId="5" fillId="0" borderId="47" xfId="0" applyFont="1" applyBorder="1" applyAlignment="1">
      <alignment horizontal="left"/>
    </xf>
    <xf numFmtId="0" fontId="5" fillId="0" borderId="28" xfId="0" applyFont="1" applyBorder="1" applyAlignment="1">
      <alignment horizontal="left"/>
    </xf>
    <xf numFmtId="167" fontId="4" fillId="5" borderId="30" xfId="0" applyNumberFormat="1" applyFont="1" applyFill="1" applyBorder="1" applyAlignment="1" applyProtection="1">
      <alignment horizontal="center"/>
      <protection locked="0"/>
    </xf>
    <xf numFmtId="167" fontId="4" fillId="5" borderId="31" xfId="0" applyNumberFormat="1" applyFont="1" applyFill="1" applyBorder="1" applyAlignment="1" applyProtection="1">
      <alignment horizontal="center"/>
      <protection locked="0"/>
    </xf>
    <xf numFmtId="0" fontId="4" fillId="5" borderId="29" xfId="0" applyFont="1" applyFill="1" applyBorder="1" applyAlignment="1" applyProtection="1">
      <alignment horizontal="center"/>
      <protection locked="0"/>
    </xf>
    <xf numFmtId="0" fontId="4" fillId="5" borderId="30" xfId="0" applyFont="1" applyFill="1" applyBorder="1" applyAlignment="1" applyProtection="1">
      <alignment horizontal="center"/>
      <protection locked="0"/>
    </xf>
    <xf numFmtId="0" fontId="4" fillId="5" borderId="43" xfId="0" applyFont="1" applyFill="1" applyBorder="1" applyAlignment="1" applyProtection="1">
      <alignment horizontal="center"/>
      <protection locked="0"/>
    </xf>
    <xf numFmtId="0" fontId="2" fillId="5" borderId="30" xfId="0" applyFont="1" applyFill="1" applyBorder="1" applyAlignment="1" applyProtection="1">
      <alignment horizontal="center"/>
      <protection locked="0"/>
    </xf>
    <xf numFmtId="0" fontId="2" fillId="5" borderId="31" xfId="0" applyFont="1" applyFill="1" applyBorder="1" applyAlignment="1" applyProtection="1">
      <alignment horizontal="center"/>
      <protection locked="0"/>
    </xf>
    <xf numFmtId="0" fontId="5" fillId="0" borderId="43" xfId="0" applyFont="1" applyBorder="1" applyAlignment="1">
      <alignment horizontal="left"/>
    </xf>
    <xf numFmtId="0" fontId="5" fillId="0" borderId="26" xfId="0" applyFont="1" applyBorder="1"/>
    <xf numFmtId="0" fontId="5" fillId="0" borderId="27" xfId="0" applyFont="1" applyBorder="1"/>
    <xf numFmtId="0" fontId="3" fillId="0" borderId="41" xfId="0" applyFont="1" applyBorder="1"/>
    <xf numFmtId="0" fontId="5" fillId="0" borderId="45" xfId="0" applyFont="1" applyBorder="1" applyAlignment="1">
      <alignment horizontal="left"/>
    </xf>
    <xf numFmtId="0" fontId="0" fillId="0" borderId="38" xfId="0" applyBorder="1"/>
    <xf numFmtId="0" fontId="2" fillId="5" borderId="29" xfId="0" applyFont="1" applyFill="1" applyBorder="1" applyAlignment="1" applyProtection="1">
      <alignment horizontal="center"/>
      <protection locked="0"/>
    </xf>
    <xf numFmtId="0" fontId="2" fillId="5" borderId="43" xfId="0" applyFont="1" applyFill="1" applyBorder="1" applyAlignment="1" applyProtection="1">
      <alignment horizontal="center"/>
      <protection locked="0"/>
    </xf>
    <xf numFmtId="164" fontId="4" fillId="5" borderId="30" xfId="0" applyNumberFormat="1" applyFont="1" applyFill="1" applyBorder="1" applyAlignment="1" applyProtection="1">
      <alignment horizontal="center"/>
      <protection locked="0"/>
    </xf>
    <xf numFmtId="164" fontId="4" fillId="5" borderId="43" xfId="0" applyNumberFormat="1" applyFont="1" applyFill="1" applyBorder="1" applyAlignment="1" applyProtection="1">
      <alignment horizontal="center"/>
      <protection locked="0"/>
    </xf>
    <xf numFmtId="164" fontId="4" fillId="5" borderId="45" xfId="0" applyNumberFormat="1" applyFont="1" applyFill="1" applyBorder="1" applyAlignment="1" applyProtection="1">
      <alignment horizontal="center"/>
      <protection locked="0"/>
    </xf>
    <xf numFmtId="0" fontId="5" fillId="0" borderId="32" xfId="0" applyFont="1" applyBorder="1" applyAlignment="1">
      <alignment horizontal="left"/>
    </xf>
    <xf numFmtId="0" fontId="5" fillId="0" borderId="33" xfId="0" applyFont="1" applyBorder="1" applyAlignment="1">
      <alignment horizontal="left"/>
    </xf>
    <xf numFmtId="0" fontId="5" fillId="0" borderId="44" xfId="0" applyFont="1" applyBorder="1" applyAlignment="1">
      <alignment horizontal="left"/>
    </xf>
    <xf numFmtId="165" fontId="4" fillId="0" borderId="48" xfId="0" applyNumberFormat="1" applyFont="1" applyBorder="1" applyAlignment="1">
      <alignment horizontal="right"/>
    </xf>
    <xf numFmtId="0" fontId="4" fillId="0" borderId="34" xfId="0" applyFont="1" applyBorder="1" applyAlignment="1">
      <alignment horizontal="right"/>
    </xf>
    <xf numFmtId="0" fontId="5" fillId="0" borderId="26" xfId="0" applyFont="1" applyBorder="1" applyAlignment="1">
      <alignment horizontal="left"/>
    </xf>
    <xf numFmtId="0" fontId="5" fillId="0" borderId="27" xfId="0" applyFont="1" applyBorder="1" applyAlignment="1">
      <alignment horizontal="left"/>
    </xf>
    <xf numFmtId="0" fontId="0" fillId="0" borderId="36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7" xfId="0" applyBorder="1" applyAlignment="1">
      <alignment horizontal="center"/>
    </xf>
    <xf numFmtId="0" fontId="5" fillId="0" borderId="23" xfId="0" applyFont="1" applyBorder="1" applyAlignment="1">
      <alignment horizontal="left"/>
    </xf>
    <xf numFmtId="0" fontId="5" fillId="0" borderId="24" xfId="0" applyFont="1" applyBorder="1" applyAlignment="1">
      <alignment horizontal="left"/>
    </xf>
    <xf numFmtId="0" fontId="5" fillId="0" borderId="0" xfId="0" applyFont="1"/>
    <xf numFmtId="0" fontId="13" fillId="0" borderId="18" xfId="0" applyFont="1" applyBorder="1" applyAlignment="1">
      <alignment wrapText="1"/>
    </xf>
    <xf numFmtId="0" fontId="13" fillId="0" borderId="19" xfId="0" applyFont="1" applyBorder="1"/>
    <xf numFmtId="0" fontId="14" fillId="0" borderId="20" xfId="0" applyFont="1" applyBorder="1"/>
    <xf numFmtId="0" fontId="13" fillId="0" borderId="21" xfId="0" applyFont="1" applyBorder="1"/>
    <xf numFmtId="0" fontId="13" fillId="0" borderId="0" xfId="0" applyFont="1"/>
    <xf numFmtId="0" fontId="14" fillId="0" borderId="22" xfId="0" applyFont="1" applyBorder="1"/>
    <xf numFmtId="0" fontId="13" fillId="0" borderId="23" xfId="0" applyFont="1" applyBorder="1"/>
    <xf numFmtId="0" fontId="13" fillId="0" borderId="24" xfId="0" applyFont="1" applyBorder="1"/>
    <xf numFmtId="0" fontId="14" fillId="0" borderId="25" xfId="0" applyFont="1" applyBorder="1"/>
    <xf numFmtId="0" fontId="5" fillId="0" borderId="41" xfId="0" applyFont="1" applyBorder="1"/>
    <xf numFmtId="0" fontId="5" fillId="0" borderId="29" xfId="0" applyFont="1" applyBorder="1"/>
    <xf numFmtId="0" fontId="5" fillId="0" borderId="30" xfId="0" applyFont="1" applyBorder="1"/>
    <xf numFmtId="0" fontId="0" fillId="0" borderId="31" xfId="0" applyBorder="1"/>
    <xf numFmtId="0" fontId="4" fillId="5" borderId="32" xfId="0" applyFont="1" applyFill="1" applyBorder="1" applyAlignment="1" applyProtection="1">
      <alignment wrapText="1"/>
      <protection locked="0"/>
    </xf>
    <xf numFmtId="0" fontId="4" fillId="5" borderId="33" xfId="0" applyFont="1" applyFill="1" applyBorder="1" applyAlignment="1" applyProtection="1">
      <alignment wrapText="1"/>
      <protection locked="0"/>
    </xf>
    <xf numFmtId="0" fontId="4" fillId="5" borderId="34" xfId="0" applyFont="1" applyFill="1" applyBorder="1" applyAlignment="1" applyProtection="1">
      <alignment wrapText="1"/>
      <protection locked="0"/>
    </xf>
    <xf numFmtId="168" fontId="4" fillId="5" borderId="27" xfId="0" applyNumberFormat="1" applyFont="1" applyFill="1" applyBorder="1" applyAlignment="1" applyProtection="1">
      <alignment horizontal="center"/>
      <protection locked="0"/>
    </xf>
    <xf numFmtId="168" fontId="4" fillId="5" borderId="28" xfId="0" applyNumberFormat="1" applyFont="1" applyFill="1" applyBorder="1" applyAlignment="1" applyProtection="1">
      <alignment horizontal="center"/>
      <protection locked="0"/>
    </xf>
    <xf numFmtId="0" fontId="27" fillId="0" borderId="86" xfId="0" applyFont="1" applyBorder="1" applyAlignment="1">
      <alignment horizontal="center" vertical="center" wrapText="1"/>
    </xf>
  </cellXfs>
  <cellStyles count="1">
    <cellStyle name="Normal" xfId="0" builtinId="0"/>
  </cellStyles>
  <dxfs count="1">
    <dxf>
      <font>
        <strike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22/11/relationships/FeaturePropertyBag" Target="featurePropertyBag/featurePropertyBag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2.xml"/><Relationship Id="rId5" Type="http://schemas.openxmlformats.org/officeDocument/2006/relationships/styles" Target="style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2</xdr:row>
      <xdr:rowOff>152400</xdr:rowOff>
    </xdr:from>
    <xdr:to>
      <xdr:col>2</xdr:col>
      <xdr:colOff>373855</xdr:colOff>
      <xdr:row>6</xdr:row>
      <xdr:rowOff>28575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15BB02CB-BFF6-44BE-9342-E388AEA1DE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0100" y="542925"/>
          <a:ext cx="831055" cy="904875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0</xdr:rowOff>
    </xdr:from>
    <xdr:to>
      <xdr:col>0</xdr:col>
      <xdr:colOff>685800</xdr:colOff>
      <xdr:row>3</xdr:row>
      <xdr:rowOff>116987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9BB160FB-45C7-4D3D-AAA6-605A3BFEC6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0"/>
          <a:ext cx="666750" cy="726587"/>
        </a:xfrm>
        <a:prstGeom prst="rect">
          <a:avLst/>
        </a:prstGeom>
      </xdr:spPr>
    </xdr:pic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EA5183-1B53-4E48-B6AA-9C2A9C4CCECB}">
  <sheetPr codeName="Feuil1">
    <tabColor rgb="FF0070C0"/>
    <pageSetUpPr fitToPage="1"/>
  </sheetPr>
  <dimension ref="A1:AC82"/>
  <sheetViews>
    <sheetView showZeros="0" tabSelected="1" zoomScaleNormal="100" workbookViewId="0">
      <selection activeCell="I24" sqref="I24"/>
    </sheetView>
  </sheetViews>
  <sheetFormatPr baseColWidth="10" defaultColWidth="0" defaultRowHeight="15" zeroHeight="1" x14ac:dyDescent="0.25"/>
  <cols>
    <col min="1" max="1" width="11.42578125" customWidth="1"/>
    <col min="2" max="2" width="7.42578125" customWidth="1"/>
    <col min="3" max="3" width="8" customWidth="1"/>
    <col min="4" max="7" width="8.42578125" customWidth="1"/>
    <col min="8" max="8" width="9.28515625" customWidth="1"/>
    <col min="9" max="9" width="8" customWidth="1"/>
    <col min="10" max="11" width="8.42578125" customWidth="1"/>
    <col min="12" max="12" width="7.5703125" customWidth="1"/>
    <col min="13" max="13" width="8.28515625" customWidth="1"/>
    <col min="14" max="14" width="9.5703125" customWidth="1"/>
    <col min="15" max="15" width="8.42578125" customWidth="1"/>
    <col min="16" max="16" width="8.85546875" customWidth="1"/>
    <col min="17" max="18" width="10.140625" customWidth="1"/>
    <col min="19" max="19" width="9.85546875" customWidth="1"/>
    <col min="20" max="20" width="11.42578125" customWidth="1"/>
    <col min="21" max="16384" width="11.42578125" hidden="1"/>
  </cols>
  <sheetData>
    <row r="1" spans="1:29" x14ac:dyDescent="0.25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</row>
    <row r="2" spans="1:29" ht="15.75" thickBot="1" x14ac:dyDescent="0.3">
      <c r="A2" s="81"/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</row>
    <row r="3" spans="1:29" ht="15.75" thickTop="1" x14ac:dyDescent="0.25">
      <c r="A3" s="80"/>
      <c r="B3" s="91"/>
      <c r="C3" s="92"/>
      <c r="D3" s="85" t="s">
        <v>73</v>
      </c>
      <c r="E3" s="85"/>
      <c r="F3" s="85"/>
      <c r="G3" s="106" t="s">
        <v>0</v>
      </c>
      <c r="H3" s="106"/>
      <c r="I3" s="106"/>
      <c r="J3" s="106"/>
      <c r="K3" s="106"/>
      <c r="L3" s="106" t="s">
        <v>2</v>
      </c>
      <c r="M3" s="106"/>
      <c r="N3" s="106"/>
      <c r="O3" s="106"/>
      <c r="P3" s="106"/>
      <c r="Q3" s="106"/>
      <c r="R3" s="109" t="s">
        <v>3</v>
      </c>
      <c r="S3" s="110"/>
      <c r="T3" s="22"/>
      <c r="W3" s="10" t="s">
        <v>89</v>
      </c>
      <c r="X3" s="10" t="s">
        <v>89</v>
      </c>
    </row>
    <row r="4" spans="1:29" ht="21.75" customHeight="1" x14ac:dyDescent="0.25">
      <c r="A4" s="80"/>
      <c r="B4" s="93"/>
      <c r="C4" s="94"/>
      <c r="D4" s="86"/>
      <c r="E4" s="86"/>
      <c r="F4" s="86"/>
      <c r="G4" s="84"/>
      <c r="H4" s="84"/>
      <c r="I4" s="84"/>
      <c r="J4" s="84"/>
      <c r="K4" s="84"/>
      <c r="L4" s="97"/>
      <c r="M4" s="98"/>
      <c r="N4" s="98"/>
      <c r="O4" s="98"/>
      <c r="P4" s="98"/>
      <c r="Q4" s="99"/>
      <c r="R4" s="111" t="s">
        <v>4</v>
      </c>
      <c r="S4" s="112"/>
      <c r="T4" s="22"/>
      <c r="W4" s="10" t="s">
        <v>88</v>
      </c>
      <c r="X4" s="10" t="s">
        <v>88</v>
      </c>
    </row>
    <row r="5" spans="1:29" ht="21.75" customHeight="1" x14ac:dyDescent="0.25">
      <c r="A5" s="80"/>
      <c r="B5" s="93"/>
      <c r="C5" s="94"/>
      <c r="D5" s="127" t="s">
        <v>51</v>
      </c>
      <c r="E5" s="127"/>
      <c r="F5" s="127"/>
      <c r="G5" s="128" t="s">
        <v>47</v>
      </c>
      <c r="H5" s="128"/>
      <c r="I5" s="23"/>
      <c r="J5" s="128" t="s">
        <v>48</v>
      </c>
      <c r="K5" s="128"/>
      <c r="L5" s="100"/>
      <c r="M5" s="101"/>
      <c r="N5" s="101"/>
      <c r="O5" s="101"/>
      <c r="P5" s="101"/>
      <c r="Q5" s="102"/>
      <c r="R5" s="113" t="s">
        <v>105</v>
      </c>
      <c r="S5" s="114"/>
      <c r="T5" s="22"/>
      <c r="W5" s="10" t="s">
        <v>92</v>
      </c>
      <c r="X5" t="s">
        <v>80</v>
      </c>
    </row>
    <row r="6" spans="1:29" ht="21.75" customHeight="1" x14ac:dyDescent="0.25">
      <c r="A6" s="80"/>
      <c r="B6" s="93"/>
      <c r="C6" s="94"/>
      <c r="D6" s="127"/>
      <c r="E6" s="127"/>
      <c r="F6" s="127"/>
      <c r="G6" s="107"/>
      <c r="H6" s="107"/>
      <c r="I6" s="24" t="s">
        <v>1</v>
      </c>
      <c r="J6" s="108"/>
      <c r="K6" s="108"/>
      <c r="L6" s="100"/>
      <c r="M6" s="101"/>
      <c r="N6" s="101"/>
      <c r="O6" s="101"/>
      <c r="P6" s="101"/>
      <c r="Q6" s="102"/>
      <c r="R6" s="117" t="s">
        <v>53</v>
      </c>
      <c r="S6" s="118"/>
      <c r="T6" s="22"/>
      <c r="W6" s="10" t="s">
        <v>85</v>
      </c>
      <c r="X6" t="s">
        <v>75</v>
      </c>
    </row>
    <row r="7" spans="1:29" ht="21.75" customHeight="1" x14ac:dyDescent="0.25">
      <c r="A7" s="80"/>
      <c r="B7" s="95"/>
      <c r="C7" s="96"/>
      <c r="D7" s="87" t="s">
        <v>46</v>
      </c>
      <c r="E7" s="88"/>
      <c r="F7" s="89"/>
      <c r="G7" s="90"/>
      <c r="H7" s="90"/>
      <c r="I7" s="24" t="s">
        <v>52</v>
      </c>
      <c r="J7" s="90"/>
      <c r="K7" s="90"/>
      <c r="L7" s="103"/>
      <c r="M7" s="104"/>
      <c r="N7" s="104"/>
      <c r="O7" s="104"/>
      <c r="P7" s="104"/>
      <c r="Q7" s="105"/>
      <c r="R7" s="119"/>
      <c r="S7" s="120"/>
      <c r="T7" s="22"/>
      <c r="W7" s="10" t="s">
        <v>81</v>
      </c>
      <c r="X7" t="s">
        <v>95</v>
      </c>
    </row>
    <row r="8" spans="1:29" ht="15.75" customHeight="1" x14ac:dyDescent="0.25">
      <c r="A8" s="80"/>
      <c r="B8" s="239" t="s">
        <v>5</v>
      </c>
      <c r="C8" s="225"/>
      <c r="D8" s="230"/>
      <c r="E8" s="231"/>
      <c r="F8" s="231"/>
      <c r="G8" s="231"/>
      <c r="H8" s="231"/>
      <c r="I8" s="232"/>
      <c r="J8" s="224" t="s">
        <v>6</v>
      </c>
      <c r="K8" s="225"/>
      <c r="L8" s="115" t="s">
        <v>54</v>
      </c>
      <c r="M8" s="115"/>
      <c r="N8" s="115"/>
      <c r="O8" s="116"/>
      <c r="P8" s="209" t="s">
        <v>103</v>
      </c>
      <c r="Q8" s="210"/>
      <c r="R8" s="210"/>
      <c r="S8" s="211"/>
      <c r="T8" s="22"/>
      <c r="W8" s="10" t="s">
        <v>84</v>
      </c>
      <c r="X8" t="s">
        <v>94</v>
      </c>
    </row>
    <row r="9" spans="1:29" ht="26.25" customHeight="1" x14ac:dyDescent="0.25">
      <c r="A9" s="80"/>
      <c r="B9" s="240"/>
      <c r="C9" s="227"/>
      <c r="D9" s="233"/>
      <c r="E9" s="234"/>
      <c r="F9" s="234"/>
      <c r="G9" s="234"/>
      <c r="H9" s="234"/>
      <c r="I9" s="235"/>
      <c r="J9" s="226"/>
      <c r="K9" s="227"/>
      <c r="L9" s="218"/>
      <c r="M9" s="219"/>
      <c r="N9" s="219"/>
      <c r="O9" s="220"/>
      <c r="P9" s="212"/>
      <c r="Q9" s="213"/>
      <c r="R9" s="213"/>
      <c r="S9" s="214"/>
      <c r="T9" s="22"/>
      <c r="W9" s="10" t="s">
        <v>80</v>
      </c>
      <c r="X9" t="s">
        <v>93</v>
      </c>
    </row>
    <row r="10" spans="1:29" ht="17.25" customHeight="1" thickBot="1" x14ac:dyDescent="0.3">
      <c r="A10" s="80"/>
      <c r="B10" s="241"/>
      <c r="C10" s="229"/>
      <c r="D10" s="236"/>
      <c r="E10" s="237"/>
      <c r="F10" s="237"/>
      <c r="G10" s="237"/>
      <c r="H10" s="237"/>
      <c r="I10" s="238"/>
      <c r="J10" s="228"/>
      <c r="K10" s="229"/>
      <c r="L10" s="221"/>
      <c r="M10" s="222"/>
      <c r="N10" s="222"/>
      <c r="O10" s="223"/>
      <c r="P10" s="215"/>
      <c r="Q10" s="216"/>
      <c r="R10" s="216"/>
      <c r="S10" s="217"/>
      <c r="T10" s="25"/>
      <c r="W10" s="10" t="s">
        <v>90</v>
      </c>
    </row>
    <row r="11" spans="1:29" s="25" customFormat="1" ht="26.25" customHeight="1" thickTop="1" thickBot="1" x14ac:dyDescent="0.25">
      <c r="A11" s="80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W11" s="15" t="s">
        <v>91</v>
      </c>
    </row>
    <row r="12" spans="1:29" ht="25.5" customHeight="1" thickTop="1" x14ac:dyDescent="0.25">
      <c r="A12" s="80"/>
      <c r="B12" s="206" t="s">
        <v>102</v>
      </c>
      <c r="C12" s="203" t="s">
        <v>98</v>
      </c>
      <c r="D12" s="204"/>
      <c r="E12" s="204"/>
      <c r="F12" s="204"/>
      <c r="G12" s="204"/>
      <c r="H12" s="205"/>
      <c r="I12" s="249" t="s">
        <v>12</v>
      </c>
      <c r="J12" s="204"/>
      <c r="K12" s="204"/>
      <c r="L12" s="204"/>
      <c r="M12" s="204"/>
      <c r="N12" s="204"/>
      <c r="O12" s="204"/>
      <c r="P12" s="204"/>
      <c r="Q12" s="204"/>
      <c r="R12" s="250"/>
      <c r="S12" s="251" t="s">
        <v>101</v>
      </c>
      <c r="T12" s="22"/>
      <c r="U12" s="10"/>
      <c r="V12" s="10"/>
      <c r="W12" s="10" t="s">
        <v>76</v>
      </c>
      <c r="Y12" s="10"/>
      <c r="Z12" s="10"/>
      <c r="AA12" s="10"/>
      <c r="AB12" s="10"/>
      <c r="AC12" s="10"/>
    </row>
    <row r="13" spans="1:29" ht="15" customHeight="1" x14ac:dyDescent="0.25">
      <c r="A13" s="80"/>
      <c r="B13" s="207"/>
      <c r="C13" s="121" t="s">
        <v>7</v>
      </c>
      <c r="D13" s="122"/>
      <c r="E13" s="63" t="s">
        <v>49</v>
      </c>
      <c r="F13" s="64"/>
      <c r="G13" s="64"/>
      <c r="H13" s="64"/>
      <c r="I13" s="69" t="s">
        <v>50</v>
      </c>
      <c r="J13" s="69"/>
      <c r="K13" s="69"/>
      <c r="L13" s="69" t="s">
        <v>97</v>
      </c>
      <c r="M13" s="69"/>
      <c r="N13" s="72"/>
      <c r="O13" s="125" t="s">
        <v>55</v>
      </c>
      <c r="P13" s="247" t="s">
        <v>8</v>
      </c>
      <c r="Q13" s="248"/>
      <c r="R13" s="129" t="s">
        <v>59</v>
      </c>
      <c r="S13" s="252"/>
      <c r="T13" s="22"/>
      <c r="U13" s="10"/>
      <c r="V13" s="10"/>
      <c r="W13" s="10" t="s">
        <v>77</v>
      </c>
      <c r="Y13" s="10"/>
      <c r="Z13" s="10"/>
      <c r="AA13" s="10"/>
      <c r="AB13" s="10"/>
      <c r="AC13" s="10"/>
    </row>
    <row r="14" spans="1:29" ht="18.75" customHeight="1" x14ac:dyDescent="0.25">
      <c r="A14" s="80"/>
      <c r="B14" s="207"/>
      <c r="C14" s="123"/>
      <c r="D14" s="124"/>
      <c r="E14" s="65"/>
      <c r="F14" s="66"/>
      <c r="G14" s="66"/>
      <c r="H14" s="66"/>
      <c r="I14" s="70"/>
      <c r="J14" s="70"/>
      <c r="K14" s="70"/>
      <c r="L14" s="70"/>
      <c r="M14" s="70"/>
      <c r="N14" s="73"/>
      <c r="O14" s="126"/>
      <c r="P14" s="27" t="s">
        <v>57</v>
      </c>
      <c r="Q14" s="27" t="s">
        <v>58</v>
      </c>
      <c r="R14" s="130"/>
      <c r="S14" s="252"/>
      <c r="T14" s="22"/>
      <c r="U14" s="10"/>
      <c r="V14" s="10"/>
      <c r="W14" s="10" t="s">
        <v>78</v>
      </c>
      <c r="Y14" s="10"/>
      <c r="Z14" s="10"/>
      <c r="AA14" s="10"/>
      <c r="AB14" s="10"/>
      <c r="AC14" s="10"/>
    </row>
    <row r="15" spans="1:29" ht="15" customHeight="1" x14ac:dyDescent="0.25">
      <c r="A15" s="80"/>
      <c r="B15" s="208"/>
      <c r="C15" s="82" t="s">
        <v>54</v>
      </c>
      <c r="D15" s="74"/>
      <c r="E15" s="67"/>
      <c r="F15" s="68"/>
      <c r="G15" s="68"/>
      <c r="H15" s="68"/>
      <c r="I15" s="71"/>
      <c r="J15" s="71"/>
      <c r="K15" s="71"/>
      <c r="L15" s="71"/>
      <c r="M15" s="71"/>
      <c r="N15" s="74"/>
      <c r="O15" s="28">
        <v>0.68</v>
      </c>
      <c r="P15" s="29" t="s">
        <v>56</v>
      </c>
      <c r="Q15" s="29" t="s">
        <v>56</v>
      </c>
      <c r="R15" s="30" t="s">
        <v>56</v>
      </c>
      <c r="S15" s="253"/>
      <c r="T15" s="22"/>
      <c r="U15" s="10"/>
      <c r="V15" s="10"/>
      <c r="W15" s="10" t="s">
        <v>82</v>
      </c>
      <c r="Y15" s="10"/>
      <c r="Z15" s="31"/>
      <c r="AA15" s="10"/>
      <c r="AB15" s="10"/>
      <c r="AC15" s="10"/>
    </row>
    <row r="16" spans="1:29" ht="19.5" customHeight="1" x14ac:dyDescent="0.25">
      <c r="A16" s="80"/>
      <c r="B16" s="32">
        <v>1</v>
      </c>
      <c r="C16" s="78"/>
      <c r="D16" s="79"/>
      <c r="E16" s="131"/>
      <c r="F16" s="132"/>
      <c r="G16" s="132"/>
      <c r="H16" s="132"/>
      <c r="I16" s="135"/>
      <c r="J16" s="136"/>
      <c r="K16" s="136"/>
      <c r="L16" s="135"/>
      <c r="M16" s="136"/>
      <c r="N16" s="137"/>
      <c r="O16" s="33">
        <f>IF(OR(I16="",L16=""),0,INDEX(Distances!$E$5:$K$26,MATCH(I16,Distances!$D$5:$D$26,0),MATCH(L16,Distances!$E$4:$K$4,0))*2)</f>
        <v>0</v>
      </c>
      <c r="P16" s="14"/>
      <c r="Q16" s="14"/>
      <c r="R16" s="14"/>
      <c r="S16" s="34">
        <f>SUM((O16*0.68),P16,Q16,R16)</f>
        <v>0</v>
      </c>
      <c r="T16" s="22"/>
      <c r="U16" s="10"/>
      <c r="V16" s="10"/>
      <c r="W16" s="10" t="s">
        <v>86</v>
      </c>
      <c r="Y16" s="10"/>
      <c r="Z16" s="10"/>
      <c r="AA16" s="10"/>
      <c r="AB16" s="10"/>
      <c r="AC16" s="10"/>
    </row>
    <row r="17" spans="1:29" ht="19.5" customHeight="1" x14ac:dyDescent="0.25">
      <c r="A17" s="80"/>
      <c r="B17" s="35">
        <v>2</v>
      </c>
      <c r="C17" s="78"/>
      <c r="D17" s="79"/>
      <c r="E17" s="131"/>
      <c r="F17" s="132"/>
      <c r="G17" s="132"/>
      <c r="H17" s="132"/>
      <c r="I17" s="135"/>
      <c r="J17" s="136"/>
      <c r="K17" s="136"/>
      <c r="L17" s="135"/>
      <c r="M17" s="136"/>
      <c r="N17" s="137"/>
      <c r="O17" s="33">
        <f>IF(OR(I17="",L17=""),0,INDEX(Distances!$E$5:$K$26,MATCH(I17,Distances!$D$5:$D$26,0),MATCH(L17,Distances!$E$4:$K$4,0))*2)</f>
        <v>0</v>
      </c>
      <c r="P17" s="14"/>
      <c r="Q17" s="14"/>
      <c r="R17" s="14"/>
      <c r="S17" s="34">
        <f t="shared" ref="S17:S19" si="0">SUM((O17*0.68),P17,Q17,R17)</f>
        <v>0</v>
      </c>
      <c r="T17" s="22"/>
      <c r="U17" s="10"/>
      <c r="V17" s="10"/>
      <c r="W17" s="10" t="s">
        <v>87</v>
      </c>
      <c r="Y17" s="10"/>
      <c r="Z17" s="10"/>
      <c r="AA17" s="10"/>
      <c r="AB17" s="10"/>
      <c r="AC17" s="10"/>
    </row>
    <row r="18" spans="1:29" ht="19.5" customHeight="1" x14ac:dyDescent="0.25">
      <c r="A18" s="80"/>
      <c r="B18" s="35">
        <v>3</v>
      </c>
      <c r="C18" s="78"/>
      <c r="D18" s="79"/>
      <c r="E18" s="131"/>
      <c r="F18" s="132"/>
      <c r="G18" s="132"/>
      <c r="H18" s="132"/>
      <c r="I18" s="135"/>
      <c r="J18" s="136"/>
      <c r="K18" s="136"/>
      <c r="L18" s="135"/>
      <c r="M18" s="136"/>
      <c r="N18" s="137"/>
      <c r="O18" s="33">
        <f>IF(OR(I18="",L18=""),0,INDEX(Distances!$E$5:$K$26,MATCH(I18,Distances!$D$5:$D$26,0),MATCH(L18,Distances!$E$4:$K$4,0))*2)</f>
        <v>0</v>
      </c>
      <c r="P18" s="14"/>
      <c r="Q18" s="14"/>
      <c r="R18" s="14"/>
      <c r="S18" s="34">
        <f t="shared" si="0"/>
        <v>0</v>
      </c>
      <c r="T18" s="22"/>
      <c r="U18" s="10"/>
      <c r="V18" s="10"/>
      <c r="W18" s="10" t="s">
        <v>79</v>
      </c>
      <c r="Y18" s="10"/>
      <c r="Z18" s="10"/>
      <c r="AA18" s="10"/>
      <c r="AB18" s="10"/>
      <c r="AC18" s="10"/>
    </row>
    <row r="19" spans="1:29" ht="19.5" customHeight="1" x14ac:dyDescent="0.25">
      <c r="A19" s="80"/>
      <c r="B19" s="35">
        <v>4</v>
      </c>
      <c r="C19" s="76"/>
      <c r="D19" s="77"/>
      <c r="E19" s="133"/>
      <c r="F19" s="134"/>
      <c r="G19" s="132"/>
      <c r="H19" s="132"/>
      <c r="I19" s="135"/>
      <c r="J19" s="136"/>
      <c r="K19" s="136"/>
      <c r="L19" s="135"/>
      <c r="M19" s="136"/>
      <c r="N19" s="137"/>
      <c r="O19" s="33">
        <f>IF(OR(I19="",L19=""),0,INDEX(Distances!$E$5:$K$26,MATCH(I19,Distances!$D$5:$D$26,0),MATCH(L19,Distances!$E$4:$K$4,0))*2)</f>
        <v>0</v>
      </c>
      <c r="P19" s="16"/>
      <c r="Q19" s="16"/>
      <c r="R19" s="16"/>
      <c r="S19" s="34">
        <f t="shared" si="0"/>
        <v>0</v>
      </c>
      <c r="T19" s="22"/>
      <c r="U19" s="10"/>
      <c r="V19" s="10"/>
      <c r="W19" s="10" t="s">
        <v>83</v>
      </c>
      <c r="Y19" s="10"/>
      <c r="Z19" s="10"/>
      <c r="AA19" s="10"/>
      <c r="AB19" s="10"/>
      <c r="AC19" s="10"/>
    </row>
    <row r="20" spans="1:29" ht="19.5" customHeight="1" thickBot="1" x14ac:dyDescent="0.3">
      <c r="A20" s="80"/>
      <c r="B20" s="242"/>
      <c r="C20" s="243"/>
      <c r="D20" s="243"/>
      <c r="E20" s="243"/>
      <c r="F20" s="243"/>
      <c r="G20" s="243"/>
      <c r="H20" s="243"/>
      <c r="I20" s="243"/>
      <c r="J20" s="243"/>
      <c r="K20" s="243"/>
      <c r="L20" s="243"/>
      <c r="M20" s="243"/>
      <c r="N20" s="244"/>
      <c r="O20" s="36">
        <f>SUM(O16:O19)</f>
        <v>0</v>
      </c>
      <c r="P20" s="37">
        <f>SUM(P16:P19)</f>
        <v>0</v>
      </c>
      <c r="Q20" s="37">
        <f>SUM(Q16:Q19)</f>
        <v>0</v>
      </c>
      <c r="R20" s="38">
        <f>SUM(R16:R19)</f>
        <v>0</v>
      </c>
      <c r="S20" s="39">
        <f>SUM(S16:S19)</f>
        <v>0</v>
      </c>
      <c r="T20" s="22"/>
      <c r="U20" s="10"/>
      <c r="V20" s="10"/>
      <c r="W20" s="10" t="s">
        <v>74</v>
      </c>
      <c r="Y20" s="10"/>
      <c r="Z20" s="10"/>
      <c r="AA20" s="10"/>
      <c r="AB20" s="10"/>
      <c r="AC20" s="10"/>
    </row>
    <row r="21" spans="1:29" ht="19.5" customHeight="1" thickTop="1" x14ac:dyDescent="0.25">
      <c r="A21" s="80"/>
      <c r="B21" s="206" t="s">
        <v>102</v>
      </c>
      <c r="C21" s="203" t="s">
        <v>25</v>
      </c>
      <c r="D21" s="204"/>
      <c r="E21" s="204"/>
      <c r="F21" s="245"/>
      <c r="G21" s="246" t="s">
        <v>24</v>
      </c>
      <c r="H21" s="204"/>
      <c r="I21" s="245"/>
      <c r="J21" s="258" t="s">
        <v>23</v>
      </c>
      <c r="K21" s="259"/>
      <c r="L21" s="259"/>
      <c r="M21" s="259"/>
      <c r="N21" s="259"/>
      <c r="O21" s="259"/>
      <c r="P21" s="259"/>
      <c r="Q21" s="259"/>
      <c r="R21" s="260"/>
      <c r="S21" s="255" t="s">
        <v>101</v>
      </c>
      <c r="T21" s="22"/>
      <c r="U21" s="10"/>
      <c r="V21" s="10"/>
      <c r="W21" s="10" t="s">
        <v>75</v>
      </c>
      <c r="Y21" s="10"/>
      <c r="Z21" s="10"/>
      <c r="AA21" s="10"/>
      <c r="AB21" s="10"/>
      <c r="AC21" s="10"/>
    </row>
    <row r="22" spans="1:29" ht="27" customHeight="1" x14ac:dyDescent="0.25">
      <c r="A22" s="80"/>
      <c r="B22" s="207"/>
      <c r="C22" s="40" t="s">
        <v>99</v>
      </c>
      <c r="D22" s="40" t="s">
        <v>71</v>
      </c>
      <c r="E22" s="40" t="s">
        <v>72</v>
      </c>
      <c r="F22" s="40" t="s">
        <v>60</v>
      </c>
      <c r="G22" s="27" t="s">
        <v>61</v>
      </c>
      <c r="H22" s="27" t="s">
        <v>62</v>
      </c>
      <c r="I22" s="27" t="s">
        <v>63</v>
      </c>
      <c r="J22" s="41" t="s">
        <v>64</v>
      </c>
      <c r="K22" s="42" t="s">
        <v>65</v>
      </c>
      <c r="L22" s="41" t="s">
        <v>66</v>
      </c>
      <c r="M22" s="41" t="s">
        <v>67</v>
      </c>
      <c r="N22" s="261" t="s">
        <v>100</v>
      </c>
      <c r="O22" s="262"/>
      <c r="P22" s="262"/>
      <c r="Q22" s="262"/>
      <c r="R22" s="263"/>
      <c r="S22" s="256"/>
      <c r="T22" s="22"/>
      <c r="U22" s="10"/>
      <c r="V22" s="10"/>
      <c r="W22" s="10" t="s">
        <v>95</v>
      </c>
      <c r="Y22" s="10"/>
      <c r="Z22" s="10"/>
      <c r="AA22" s="10"/>
      <c r="AB22" s="10"/>
      <c r="AC22" s="10"/>
    </row>
    <row r="23" spans="1:29" ht="19.5" customHeight="1" x14ac:dyDescent="0.25">
      <c r="A23" s="80"/>
      <c r="B23" s="254"/>
      <c r="C23" s="333" t="s">
        <v>104</v>
      </c>
      <c r="D23" s="333" t="s">
        <v>104</v>
      </c>
      <c r="E23" s="333" t="s">
        <v>104</v>
      </c>
      <c r="F23" s="333" t="s">
        <v>104</v>
      </c>
      <c r="G23" s="333" t="s">
        <v>104</v>
      </c>
      <c r="H23" s="29" t="s">
        <v>56</v>
      </c>
      <c r="I23" s="333" t="s">
        <v>104</v>
      </c>
      <c r="J23" s="29" t="s">
        <v>56</v>
      </c>
      <c r="K23" s="43" t="s">
        <v>56</v>
      </c>
      <c r="L23" s="29" t="s">
        <v>56</v>
      </c>
      <c r="M23" s="29" t="s">
        <v>56</v>
      </c>
      <c r="N23" s="264"/>
      <c r="O23" s="265"/>
      <c r="P23" s="265"/>
      <c r="Q23" s="265"/>
      <c r="R23" s="266"/>
      <c r="S23" s="257"/>
      <c r="T23" s="22"/>
      <c r="U23" s="10"/>
      <c r="V23" s="10"/>
      <c r="W23" s="10" t="s">
        <v>94</v>
      </c>
      <c r="Y23" s="10"/>
      <c r="Z23" s="10"/>
      <c r="AA23" s="10"/>
      <c r="AB23" s="10"/>
      <c r="AC23" s="10"/>
    </row>
    <row r="24" spans="1:29" ht="19.5" customHeight="1" x14ac:dyDescent="0.25">
      <c r="A24" s="80"/>
      <c r="B24" s="44">
        <v>1</v>
      </c>
      <c r="C24" s="57" t="b">
        <v>0</v>
      </c>
      <c r="D24" s="58" t="b">
        <v>0</v>
      </c>
      <c r="E24" s="60" t="b">
        <v>0</v>
      </c>
      <c r="F24" s="60" t="b">
        <v>0</v>
      </c>
      <c r="G24" s="60" t="b">
        <v>0</v>
      </c>
      <c r="H24" s="18"/>
      <c r="I24" s="61" t="b">
        <v>0</v>
      </c>
      <c r="J24" s="17"/>
      <c r="K24" s="18"/>
      <c r="L24" s="18"/>
      <c r="M24" s="17"/>
      <c r="N24" s="194"/>
      <c r="O24" s="195"/>
      <c r="P24" s="195"/>
      <c r="Q24" s="195"/>
      <c r="R24" s="196"/>
      <c r="S24" s="45">
        <f>SUM(U34:Y34,H24,J24,K24,L24,M24)</f>
        <v>0</v>
      </c>
      <c r="T24" s="22"/>
      <c r="U24" s="10"/>
      <c r="V24" s="10"/>
      <c r="W24" s="10" t="s">
        <v>93</v>
      </c>
      <c r="Y24" s="10"/>
      <c r="Z24" s="10"/>
      <c r="AA24" s="10"/>
      <c r="AB24" s="10"/>
      <c r="AC24" s="10"/>
    </row>
    <row r="25" spans="1:29" ht="19.5" customHeight="1" x14ac:dyDescent="0.25">
      <c r="A25" s="80"/>
      <c r="B25" s="32">
        <v>2</v>
      </c>
      <c r="C25" s="57" t="b">
        <v>0</v>
      </c>
      <c r="D25" s="58" t="b">
        <v>0</v>
      </c>
      <c r="E25" s="60" t="b">
        <v>0</v>
      </c>
      <c r="F25" s="60" t="b">
        <v>0</v>
      </c>
      <c r="G25" s="60" t="b">
        <v>0</v>
      </c>
      <c r="H25" s="18"/>
      <c r="I25" s="61" t="b">
        <v>0</v>
      </c>
      <c r="J25" s="17"/>
      <c r="K25" s="18"/>
      <c r="L25" s="19"/>
      <c r="M25" s="17"/>
      <c r="N25" s="197"/>
      <c r="O25" s="198"/>
      <c r="P25" s="198"/>
      <c r="Q25" s="198"/>
      <c r="R25" s="199"/>
      <c r="S25" s="45">
        <f>SUM(U35:Y35,H25,J25,K25,L25,M25)</f>
        <v>0</v>
      </c>
      <c r="T25" s="22"/>
      <c r="U25" s="10"/>
      <c r="V25" s="10"/>
      <c r="W25" s="10"/>
      <c r="X25" s="10"/>
      <c r="Y25" s="10"/>
      <c r="Z25" s="10"/>
      <c r="AA25" s="10"/>
      <c r="AB25" s="10"/>
      <c r="AC25" s="10"/>
    </row>
    <row r="26" spans="1:29" ht="19.5" customHeight="1" x14ac:dyDescent="0.25">
      <c r="A26" s="80"/>
      <c r="B26" s="35">
        <v>3</v>
      </c>
      <c r="C26" s="57" t="b">
        <v>0</v>
      </c>
      <c r="D26" s="58" t="b">
        <v>0</v>
      </c>
      <c r="E26" s="60" t="b">
        <v>0</v>
      </c>
      <c r="F26" s="60" t="b">
        <v>0</v>
      </c>
      <c r="G26" s="60" t="b">
        <v>0</v>
      </c>
      <c r="H26" s="18"/>
      <c r="I26" s="61" t="b">
        <v>0</v>
      </c>
      <c r="J26" s="17"/>
      <c r="K26" s="18"/>
      <c r="L26" s="18"/>
      <c r="M26" s="17"/>
      <c r="N26" s="197"/>
      <c r="O26" s="198"/>
      <c r="P26" s="198"/>
      <c r="Q26" s="198"/>
      <c r="R26" s="199"/>
      <c r="S26" s="45">
        <f>SUM(U36:Y36,H26,J26,K26,L26,M26)</f>
        <v>0</v>
      </c>
      <c r="T26" s="22"/>
      <c r="U26" s="10"/>
      <c r="V26" s="10"/>
      <c r="W26" s="10" t="s">
        <v>96</v>
      </c>
      <c r="X26" s="10"/>
      <c r="Y26" s="10"/>
      <c r="Z26" s="10"/>
      <c r="AA26" s="10"/>
      <c r="AB26" s="10"/>
      <c r="AC26" s="10"/>
    </row>
    <row r="27" spans="1:29" ht="19.5" customHeight="1" x14ac:dyDescent="0.25">
      <c r="A27" s="80"/>
      <c r="B27" s="35">
        <v>4</v>
      </c>
      <c r="C27" s="57" t="b">
        <v>0</v>
      </c>
      <c r="D27" s="58" t="b">
        <v>0</v>
      </c>
      <c r="E27" s="59" t="b">
        <v>0</v>
      </c>
      <c r="F27" s="61" t="b">
        <v>0</v>
      </c>
      <c r="G27" s="62" t="b">
        <v>0</v>
      </c>
      <c r="H27" s="18"/>
      <c r="I27" s="61" t="b">
        <v>0</v>
      </c>
      <c r="J27" s="17"/>
      <c r="K27" s="18"/>
      <c r="L27" s="18"/>
      <c r="M27" s="17"/>
      <c r="N27" s="197"/>
      <c r="O27" s="198"/>
      <c r="P27" s="198"/>
      <c r="Q27" s="198"/>
      <c r="R27" s="199"/>
      <c r="S27" s="45">
        <f>SUM(U37:Y37,H27,J27,K27,L27,M27)</f>
        <v>0</v>
      </c>
      <c r="T27" s="22"/>
      <c r="U27" s="10"/>
      <c r="V27" s="10"/>
      <c r="X27" s="10"/>
      <c r="Y27" s="10"/>
      <c r="Z27" s="10"/>
      <c r="AA27" s="10"/>
      <c r="AB27" s="10"/>
      <c r="AC27" s="10"/>
    </row>
    <row r="28" spans="1:29" ht="18.75" customHeight="1" thickBot="1" x14ac:dyDescent="0.3">
      <c r="A28" s="80"/>
      <c r="B28" s="46"/>
      <c r="C28" s="37">
        <f>SUM(_xlfn.ANCHORARRAY(U34))</f>
        <v>0</v>
      </c>
      <c r="D28" s="37">
        <f>SUM(_xlfn.ANCHORARRAY(V34))</f>
        <v>0</v>
      </c>
      <c r="E28" s="37">
        <f>SUM(_xlfn.ANCHORARRAY(W34))</f>
        <v>0</v>
      </c>
      <c r="F28" s="37">
        <f>SUM(_xlfn.ANCHORARRAY(X34))</f>
        <v>0</v>
      </c>
      <c r="G28" s="47">
        <f>COUNTIF(G24:G27,TRUE)</f>
        <v>0</v>
      </c>
      <c r="H28" s="37">
        <f>SUM(H24:H27)</f>
        <v>0</v>
      </c>
      <c r="I28" s="37">
        <f>SUM(_xlfn.ANCHORARRAY(Y34))</f>
        <v>0</v>
      </c>
      <c r="J28" s="37">
        <f>SUM(J24:J27)</f>
        <v>0</v>
      </c>
      <c r="K28" s="37">
        <f>SUM(K24:K27)</f>
        <v>0</v>
      </c>
      <c r="L28" s="48">
        <f>SUM(L24:L27)</f>
        <v>0</v>
      </c>
      <c r="M28" s="49">
        <f>SUM(M24:M27)</f>
        <v>0</v>
      </c>
      <c r="N28" s="200"/>
      <c r="O28" s="201"/>
      <c r="P28" s="201"/>
      <c r="Q28" s="201"/>
      <c r="R28" s="202"/>
      <c r="S28" s="39">
        <f>SUM(S24:S27)</f>
        <v>0</v>
      </c>
      <c r="T28" s="22"/>
      <c r="U28" s="10"/>
      <c r="V28" s="10"/>
      <c r="X28" s="10"/>
      <c r="Y28" s="10"/>
      <c r="Z28" s="10"/>
      <c r="AA28" s="10"/>
      <c r="AB28" s="10"/>
      <c r="AC28" s="10"/>
    </row>
    <row r="29" spans="1:29" ht="18.75" customHeight="1" thickTop="1" x14ac:dyDescent="0.25">
      <c r="A29" s="80"/>
      <c r="B29" s="83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10"/>
      <c r="V29" s="10"/>
      <c r="X29" s="10"/>
      <c r="Y29" s="10"/>
      <c r="Z29" s="10"/>
      <c r="AA29" s="10"/>
      <c r="AB29" s="10"/>
      <c r="AC29" s="10"/>
    </row>
    <row r="30" spans="1:29" s="50" customFormat="1" ht="18.75" customHeight="1" thickBot="1" x14ac:dyDescent="0.25">
      <c r="A30" s="80"/>
      <c r="B30" s="83"/>
      <c r="C30" s="83"/>
      <c r="D30" s="83"/>
      <c r="E30" s="83"/>
      <c r="F30" s="83"/>
      <c r="G30" s="83"/>
      <c r="H30" s="83"/>
      <c r="I30" s="83"/>
      <c r="J30" s="83"/>
      <c r="K30" s="83"/>
      <c r="L30" s="83"/>
      <c r="M30" s="83"/>
      <c r="N30" s="83"/>
      <c r="O30" s="83"/>
      <c r="P30" s="83"/>
      <c r="Q30" s="83"/>
      <c r="R30" s="83"/>
      <c r="S30" s="83"/>
      <c r="T30" s="83"/>
      <c r="U30" s="15"/>
      <c r="V30" s="15"/>
      <c r="X30" s="15"/>
      <c r="Y30" s="15"/>
      <c r="Z30" s="15"/>
      <c r="AA30" s="15"/>
      <c r="AB30" s="15"/>
      <c r="AC30" s="15"/>
    </row>
    <row r="31" spans="1:29" ht="18" customHeight="1" thickTop="1" x14ac:dyDescent="0.25">
      <c r="A31" s="80"/>
      <c r="B31" s="161" t="s">
        <v>15</v>
      </c>
      <c r="C31" s="162"/>
      <c r="D31" s="162"/>
      <c r="E31" s="163"/>
      <c r="F31" s="174">
        <f>O20*0.68</f>
        <v>0</v>
      </c>
      <c r="G31" s="175"/>
      <c r="H31" s="190" t="s">
        <v>68</v>
      </c>
      <c r="I31" s="191"/>
      <c r="J31" s="191"/>
      <c r="K31" s="192"/>
      <c r="L31" s="176" t="s">
        <v>14</v>
      </c>
      <c r="M31" s="177"/>
      <c r="N31" s="177"/>
      <c r="O31" s="177"/>
      <c r="P31" s="177"/>
      <c r="Q31" s="177"/>
      <c r="R31" s="177"/>
      <c r="S31" s="178"/>
      <c r="T31" s="22"/>
      <c r="U31" s="10"/>
      <c r="V31" s="10"/>
      <c r="X31" s="10"/>
      <c r="Y31" s="10"/>
      <c r="Z31" s="10"/>
      <c r="AA31" s="10"/>
      <c r="AB31" s="10"/>
      <c r="AC31" s="10"/>
    </row>
    <row r="32" spans="1:29" ht="18" customHeight="1" x14ac:dyDescent="0.25">
      <c r="A32" s="80"/>
      <c r="B32" s="146" t="s">
        <v>21</v>
      </c>
      <c r="C32" s="147"/>
      <c r="D32" s="147"/>
      <c r="E32" s="148"/>
      <c r="F32" s="149">
        <f>H28+I28</f>
        <v>0</v>
      </c>
      <c r="G32" s="150"/>
      <c r="H32" s="151" t="s">
        <v>69</v>
      </c>
      <c r="I32" s="152"/>
      <c r="J32" s="152"/>
      <c r="K32" s="153"/>
      <c r="L32" s="143" t="s">
        <v>10</v>
      </c>
      <c r="M32" s="144"/>
      <c r="N32" s="144"/>
      <c r="O32" s="144"/>
      <c r="P32" s="144"/>
      <c r="Q32" s="145"/>
      <c r="R32" s="179" t="s">
        <v>11</v>
      </c>
      <c r="S32" s="180"/>
      <c r="T32" s="22"/>
      <c r="U32" s="10"/>
      <c r="V32" s="10"/>
      <c r="W32" s="10"/>
      <c r="X32" s="10"/>
      <c r="Y32" s="10"/>
      <c r="Z32" s="10"/>
      <c r="AA32" s="10"/>
      <c r="AB32" s="10"/>
      <c r="AC32" s="10"/>
    </row>
    <row r="33" spans="1:29" ht="18" customHeight="1" x14ac:dyDescent="0.25">
      <c r="A33" s="80"/>
      <c r="B33" s="146" t="s">
        <v>16</v>
      </c>
      <c r="C33" s="147"/>
      <c r="D33" s="147"/>
      <c r="E33" s="148"/>
      <c r="F33" s="149">
        <f>P20+Q20</f>
        <v>0</v>
      </c>
      <c r="G33" s="150"/>
      <c r="H33" s="181"/>
      <c r="I33" s="182"/>
      <c r="J33" s="182"/>
      <c r="K33" s="183"/>
      <c r="L33" s="143"/>
      <c r="M33" s="144"/>
      <c r="N33" s="144"/>
      <c r="O33" s="144"/>
      <c r="P33" s="144"/>
      <c r="Q33" s="145"/>
      <c r="R33" s="179"/>
      <c r="S33" s="180"/>
      <c r="T33" s="22"/>
      <c r="U33" s="10"/>
      <c r="V33" s="10"/>
      <c r="W33" s="10"/>
      <c r="X33" s="10"/>
      <c r="Y33" s="10"/>
      <c r="Z33" s="10"/>
      <c r="AA33" s="10"/>
      <c r="AB33" s="10"/>
      <c r="AC33" s="10"/>
    </row>
    <row r="34" spans="1:29" ht="18" customHeight="1" x14ac:dyDescent="0.25">
      <c r="A34" s="80"/>
      <c r="B34" s="146" t="s">
        <v>17</v>
      </c>
      <c r="C34" s="147"/>
      <c r="D34" s="147"/>
      <c r="E34" s="148"/>
      <c r="F34" s="149">
        <f>R20</f>
        <v>0</v>
      </c>
      <c r="G34" s="150"/>
      <c r="H34" s="184"/>
      <c r="I34" s="185"/>
      <c r="J34" s="185"/>
      <c r="K34" s="186"/>
      <c r="L34" s="143"/>
      <c r="M34" s="144"/>
      <c r="N34" s="144"/>
      <c r="O34" s="144"/>
      <c r="P34" s="144"/>
      <c r="Q34" s="145"/>
      <c r="R34" s="179"/>
      <c r="S34" s="180"/>
      <c r="T34" s="22"/>
      <c r="U34" s="10" cm="1">
        <f t="array" ref="U34:U37">IF(C24:C27=TRUE,22.05,0)</f>
        <v>0</v>
      </c>
      <c r="V34" s="10" cm="1">
        <f t="array" ref="V34:V37">IF(D24:D27,35.65,0)</f>
        <v>0</v>
      </c>
      <c r="W34" s="10" cm="1">
        <f t="array" ref="W34:W37">IF(E24:E27,46,0)</f>
        <v>0</v>
      </c>
      <c r="X34" s="10" cm="1">
        <f t="array" ref="X34:X37">IF(F24:F27,5,0)</f>
        <v>0</v>
      </c>
      <c r="Y34" s="10" cm="1">
        <f t="array" ref="Y34:Y37">IF(I24:I27,40,0)</f>
        <v>0</v>
      </c>
      <c r="Z34" s="10"/>
      <c r="AA34" s="10"/>
      <c r="AB34" s="10"/>
      <c r="AC34" s="10"/>
    </row>
    <row r="35" spans="1:29" ht="18" customHeight="1" x14ac:dyDescent="0.25">
      <c r="A35" s="80"/>
      <c r="B35" s="146" t="s">
        <v>20</v>
      </c>
      <c r="C35" s="147"/>
      <c r="D35" s="147"/>
      <c r="E35" s="148"/>
      <c r="F35" s="149">
        <f>SUM(C28:F28)</f>
        <v>0</v>
      </c>
      <c r="G35" s="150"/>
      <c r="H35" s="184"/>
      <c r="I35" s="185"/>
      <c r="J35" s="185"/>
      <c r="K35" s="186"/>
      <c r="L35" s="143"/>
      <c r="M35" s="144"/>
      <c r="N35" s="144"/>
      <c r="O35" s="144"/>
      <c r="P35" s="144"/>
      <c r="Q35" s="145"/>
      <c r="R35" s="179"/>
      <c r="S35" s="180"/>
      <c r="T35" s="51" t="s">
        <v>13</v>
      </c>
      <c r="U35" s="10">
        <v>0</v>
      </c>
      <c r="V35" s="10">
        <v>0</v>
      </c>
      <c r="W35" s="10">
        <v>0</v>
      </c>
      <c r="X35" s="10">
        <v>0</v>
      </c>
      <c r="Y35" s="10">
        <v>0</v>
      </c>
      <c r="Z35" s="10"/>
      <c r="AA35" s="10"/>
      <c r="AB35" s="10"/>
      <c r="AC35" s="10"/>
    </row>
    <row r="36" spans="1:29" ht="18" customHeight="1" x14ac:dyDescent="0.25">
      <c r="A36" s="80"/>
      <c r="B36" s="138" t="s">
        <v>18</v>
      </c>
      <c r="C36" s="139"/>
      <c r="D36" s="139"/>
      <c r="E36" s="140"/>
      <c r="F36" s="141">
        <f>SUM(J28:M28)</f>
        <v>0</v>
      </c>
      <c r="G36" s="142"/>
      <c r="H36" s="184"/>
      <c r="I36" s="185"/>
      <c r="J36" s="185"/>
      <c r="K36" s="186"/>
      <c r="L36" s="143"/>
      <c r="M36" s="144"/>
      <c r="N36" s="144"/>
      <c r="O36" s="144"/>
      <c r="P36" s="144"/>
      <c r="Q36" s="145"/>
      <c r="R36" s="179"/>
      <c r="S36" s="193"/>
      <c r="T36" s="22"/>
      <c r="U36" s="10">
        <v>0</v>
      </c>
      <c r="V36" s="10">
        <v>0</v>
      </c>
      <c r="W36" s="10">
        <v>0</v>
      </c>
      <c r="X36" s="10">
        <v>0</v>
      </c>
      <c r="Y36" s="10">
        <v>0</v>
      </c>
      <c r="Z36" s="10"/>
      <c r="AA36" s="10"/>
      <c r="AB36" s="10"/>
      <c r="AC36" s="10"/>
    </row>
    <row r="37" spans="1:29" ht="19.5" customHeight="1" x14ac:dyDescent="0.25">
      <c r="A37" s="80"/>
      <c r="B37" s="164" t="s">
        <v>19</v>
      </c>
      <c r="C37" s="165"/>
      <c r="D37" s="165"/>
      <c r="E37" s="166"/>
      <c r="F37" s="170">
        <f>(F31+F32+F33+F34+F35+F36)</f>
        <v>0</v>
      </c>
      <c r="G37" s="171"/>
      <c r="H37" s="184"/>
      <c r="I37" s="185"/>
      <c r="J37" s="185"/>
      <c r="K37" s="186"/>
      <c r="L37" s="143"/>
      <c r="M37" s="144"/>
      <c r="N37" s="144"/>
      <c r="O37" s="144"/>
      <c r="P37" s="144"/>
      <c r="Q37" s="145"/>
      <c r="R37" s="179"/>
      <c r="S37" s="193"/>
      <c r="T37" s="22"/>
      <c r="U37" s="10">
        <v>0</v>
      </c>
      <c r="V37" s="10">
        <v>0</v>
      </c>
      <c r="W37" s="10">
        <v>0</v>
      </c>
      <c r="X37" s="10">
        <v>0</v>
      </c>
      <c r="Y37" s="10">
        <v>0</v>
      </c>
      <c r="Z37" s="10"/>
      <c r="AA37" s="10"/>
      <c r="AB37" s="10"/>
      <c r="AC37" s="10"/>
    </row>
    <row r="38" spans="1:29" ht="19.5" customHeight="1" thickBot="1" x14ac:dyDescent="0.3">
      <c r="A38" s="80"/>
      <c r="B38" s="167"/>
      <c r="C38" s="168"/>
      <c r="D38" s="168"/>
      <c r="E38" s="169"/>
      <c r="F38" s="172"/>
      <c r="G38" s="173"/>
      <c r="H38" s="187"/>
      <c r="I38" s="188"/>
      <c r="J38" s="188"/>
      <c r="K38" s="189"/>
      <c r="L38" s="143"/>
      <c r="M38" s="144"/>
      <c r="N38" s="144"/>
      <c r="O38" s="144"/>
      <c r="P38" s="144"/>
      <c r="Q38" s="145"/>
      <c r="R38" s="179"/>
      <c r="S38" s="193"/>
      <c r="T38" s="22"/>
      <c r="U38" s="10"/>
      <c r="V38" s="10"/>
      <c r="W38" s="10"/>
      <c r="X38" s="10"/>
      <c r="Y38" s="10"/>
      <c r="Z38" s="10"/>
      <c r="AA38" s="10"/>
      <c r="AB38" s="10"/>
      <c r="AC38" s="10"/>
    </row>
    <row r="39" spans="1:29" ht="19.5" customHeight="1" thickTop="1" thickBot="1" x14ac:dyDescent="0.3">
      <c r="A39" s="80"/>
      <c r="B39" s="154" t="s">
        <v>70</v>
      </c>
      <c r="C39" s="155"/>
      <c r="D39" s="155"/>
      <c r="E39" s="155"/>
      <c r="F39" s="155"/>
      <c r="G39" s="155"/>
      <c r="H39" s="155"/>
      <c r="I39" s="155"/>
      <c r="J39" s="155"/>
      <c r="K39" s="156"/>
      <c r="L39" s="157" t="s">
        <v>22</v>
      </c>
      <c r="M39" s="158"/>
      <c r="N39" s="159"/>
      <c r="O39" s="159"/>
      <c r="P39" s="159"/>
      <c r="Q39" s="159"/>
      <c r="R39" s="159"/>
      <c r="S39" s="160"/>
      <c r="T39" s="22"/>
      <c r="U39" s="10"/>
      <c r="V39" s="10"/>
      <c r="W39" s="10"/>
      <c r="X39" s="10"/>
      <c r="Y39" s="10"/>
      <c r="Z39" s="10"/>
      <c r="AA39" s="10"/>
      <c r="AB39" s="10"/>
      <c r="AC39" s="10"/>
    </row>
    <row r="40" spans="1:29" ht="19.5" customHeight="1" thickTop="1" x14ac:dyDescent="0.25">
      <c r="A40" s="80"/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52"/>
      <c r="V40" s="52"/>
      <c r="W40" s="52"/>
      <c r="X40" s="52"/>
      <c r="Y40" s="52"/>
      <c r="Z40" s="10"/>
      <c r="AA40" s="10"/>
      <c r="AB40" s="10"/>
    </row>
    <row r="41" spans="1:29" ht="19.5" customHeight="1" x14ac:dyDescent="0.25">
      <c r="A41" s="80"/>
      <c r="B41" s="53"/>
      <c r="C41" s="53"/>
      <c r="D41" s="53"/>
      <c r="E41" s="53"/>
      <c r="F41" s="53"/>
      <c r="G41" s="53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22"/>
      <c r="U41" s="52"/>
      <c r="V41" s="52"/>
      <c r="W41" s="52"/>
      <c r="X41" s="52"/>
      <c r="Y41" s="52"/>
      <c r="Z41" s="10"/>
      <c r="AA41" s="10"/>
      <c r="AB41" s="10"/>
    </row>
    <row r="42" spans="1:29" ht="19.5" customHeight="1" x14ac:dyDescent="0.25">
      <c r="A42" s="80"/>
      <c r="B42" s="53"/>
      <c r="C42" s="53"/>
      <c r="D42" s="53"/>
      <c r="E42" s="53"/>
      <c r="F42" s="53"/>
      <c r="G42" s="53"/>
      <c r="H42" s="53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22"/>
      <c r="U42" s="52"/>
      <c r="V42" s="52"/>
      <c r="W42" s="52"/>
      <c r="X42" s="52"/>
      <c r="Y42" s="52"/>
      <c r="Z42" s="10"/>
      <c r="AA42" s="10"/>
      <c r="AB42" s="10"/>
    </row>
    <row r="43" spans="1:29" ht="19.5" hidden="1" customHeight="1" x14ac:dyDescent="0.25">
      <c r="A43" s="80"/>
      <c r="B43" s="54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22"/>
      <c r="U43" s="52"/>
      <c r="V43" s="52"/>
      <c r="W43" s="52"/>
      <c r="X43" s="52"/>
      <c r="Y43" s="52"/>
      <c r="Z43" s="10"/>
      <c r="AA43" s="10"/>
      <c r="AB43" s="10"/>
    </row>
    <row r="44" spans="1:29" ht="19.5" hidden="1" customHeight="1" x14ac:dyDescent="0.25">
      <c r="A44" s="80"/>
      <c r="B44" s="54"/>
      <c r="C44" s="54"/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22"/>
      <c r="U44" s="52"/>
      <c r="V44" s="52"/>
      <c r="W44" s="52"/>
      <c r="X44" s="52"/>
      <c r="Y44" s="52"/>
      <c r="Z44" s="10"/>
      <c r="AA44" s="10"/>
      <c r="AB44" s="10"/>
    </row>
    <row r="45" spans="1:29" ht="19.5" hidden="1" customHeight="1" x14ac:dyDescent="0.25">
      <c r="A45" s="80"/>
      <c r="B45" s="54"/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54"/>
      <c r="O45" s="54"/>
      <c r="P45" s="54"/>
      <c r="Q45" s="54"/>
      <c r="R45" s="54"/>
      <c r="S45" s="54"/>
      <c r="T45" s="22"/>
      <c r="U45" s="52"/>
      <c r="V45" s="52"/>
      <c r="W45" s="52"/>
      <c r="X45" s="52"/>
      <c r="Y45" s="52"/>
      <c r="Z45" s="10"/>
      <c r="AA45" s="10"/>
      <c r="AB45" s="10"/>
    </row>
    <row r="46" spans="1:29" ht="21.75" hidden="1" customHeight="1" x14ac:dyDescent="0.25">
      <c r="A46" s="80"/>
      <c r="B46" s="54"/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54"/>
      <c r="O46" s="54"/>
      <c r="P46" s="54"/>
      <c r="Q46" s="54"/>
      <c r="R46" s="54"/>
      <c r="S46" s="54"/>
      <c r="T46" s="22"/>
      <c r="U46" s="10"/>
      <c r="V46" s="10"/>
      <c r="W46" s="10"/>
      <c r="X46" s="10"/>
      <c r="Y46" s="10"/>
      <c r="Z46" s="10"/>
      <c r="AA46" s="10"/>
      <c r="AB46" s="10"/>
    </row>
    <row r="47" spans="1:29" ht="15.75" hidden="1" customHeight="1" x14ac:dyDescent="0.25">
      <c r="A47" s="80"/>
      <c r="B47" s="75"/>
      <c r="C47" s="75"/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22"/>
      <c r="U47" s="10"/>
      <c r="V47" s="10"/>
      <c r="W47" s="10"/>
      <c r="X47" s="10"/>
      <c r="Y47" s="10"/>
      <c r="Z47" s="10"/>
      <c r="AA47" s="10"/>
      <c r="AB47" s="10"/>
    </row>
    <row r="48" spans="1:29" ht="21.75" hidden="1" customHeight="1" x14ac:dyDescent="0.25">
      <c r="A48" s="80"/>
      <c r="B48" s="75"/>
      <c r="C48" s="75"/>
      <c r="D48" s="75"/>
      <c r="E48" s="75"/>
      <c r="F48" s="75"/>
      <c r="G48" s="75"/>
      <c r="H48" s="75"/>
      <c r="I48" s="75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22"/>
      <c r="U48" s="10"/>
      <c r="V48" s="10"/>
      <c r="W48" s="10"/>
      <c r="X48" s="10"/>
      <c r="Y48" s="10"/>
      <c r="Z48" s="10"/>
      <c r="AA48" s="10"/>
      <c r="AB48" s="10"/>
    </row>
    <row r="49" spans="1:27" ht="19.5" hidden="1" customHeight="1" x14ac:dyDescent="0.25">
      <c r="A49" s="80"/>
      <c r="B49" s="55"/>
      <c r="C49" s="55"/>
      <c r="D49" s="55"/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22"/>
      <c r="U49" s="10"/>
      <c r="V49" s="10"/>
      <c r="W49" s="10"/>
      <c r="X49" s="10"/>
      <c r="Y49" s="10"/>
      <c r="Z49" s="10"/>
      <c r="AA49" s="10"/>
    </row>
    <row r="50" spans="1:27" ht="19.5" hidden="1" customHeight="1" x14ac:dyDescent="0.25">
      <c r="A50" s="80"/>
      <c r="B50" s="55"/>
      <c r="C50" s="55"/>
      <c r="D50" s="55"/>
      <c r="E50" s="55"/>
      <c r="F50" s="55"/>
      <c r="G50" s="55"/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22"/>
      <c r="U50" s="10"/>
      <c r="V50" s="10"/>
      <c r="W50" s="10"/>
      <c r="X50" s="10"/>
      <c r="Y50" s="10"/>
      <c r="Z50" s="10"/>
      <c r="AA50" s="10"/>
    </row>
    <row r="51" spans="1:27" ht="19.5" hidden="1" customHeight="1" x14ac:dyDescent="0.25">
      <c r="A51" s="80"/>
      <c r="B51" s="55"/>
      <c r="C51" s="55"/>
      <c r="D51" s="55"/>
      <c r="E51" s="55"/>
      <c r="F51" s="55"/>
      <c r="G51" s="55"/>
      <c r="H51" s="55"/>
      <c r="I51" s="55"/>
      <c r="J51" s="55"/>
      <c r="K51" s="55"/>
      <c r="L51" s="55"/>
      <c r="M51" s="55"/>
      <c r="N51" s="55"/>
      <c r="O51" s="55"/>
      <c r="P51" s="55"/>
      <c r="Q51" s="55"/>
      <c r="R51" s="55"/>
      <c r="S51" s="55"/>
      <c r="T51" s="22"/>
      <c r="U51" s="10"/>
      <c r="V51" s="10"/>
      <c r="W51" s="10"/>
      <c r="X51" s="10"/>
      <c r="Y51" s="10"/>
      <c r="Z51" s="10"/>
      <c r="AA51" s="10"/>
    </row>
    <row r="52" spans="1:27" ht="19.5" hidden="1" customHeight="1" x14ac:dyDescent="0.25">
      <c r="A52" s="80"/>
      <c r="B52" s="55"/>
      <c r="C52" s="55"/>
      <c r="D52" s="55"/>
      <c r="E52" s="55"/>
      <c r="F52" s="55"/>
      <c r="G52" s="55"/>
      <c r="H52" s="55"/>
      <c r="I52" s="55"/>
      <c r="J52" s="55"/>
      <c r="K52" s="55"/>
      <c r="L52" s="55"/>
      <c r="M52" s="55"/>
      <c r="N52" s="55"/>
      <c r="O52" s="55"/>
      <c r="P52" s="55"/>
      <c r="Q52" s="55"/>
      <c r="R52" s="55"/>
      <c r="S52" s="55"/>
      <c r="T52" s="22"/>
      <c r="X52" s="10"/>
      <c r="Y52" s="10"/>
      <c r="Z52" s="10"/>
      <c r="AA52" s="10"/>
    </row>
    <row r="53" spans="1:27" ht="19.5" hidden="1" customHeight="1" x14ac:dyDescent="0.25">
      <c r="A53" s="80"/>
      <c r="B53" s="55"/>
      <c r="C53" s="55"/>
      <c r="D53" s="55"/>
      <c r="E53" s="55"/>
      <c r="F53" s="55"/>
      <c r="G53" s="55"/>
      <c r="H53" s="55"/>
      <c r="I53" s="55"/>
      <c r="J53" s="55"/>
      <c r="K53" s="55"/>
      <c r="L53" s="55"/>
      <c r="M53" s="55"/>
      <c r="N53" s="55"/>
      <c r="O53" s="55"/>
      <c r="P53" s="55"/>
      <c r="Q53" s="55"/>
      <c r="R53" s="55"/>
      <c r="S53" s="55"/>
      <c r="T53" s="22"/>
      <c r="X53" s="10"/>
      <c r="Y53" s="10"/>
      <c r="Z53" s="10"/>
      <c r="AA53" s="10"/>
    </row>
    <row r="54" spans="1:27" ht="19.5" hidden="1" customHeight="1" x14ac:dyDescent="0.25">
      <c r="A54" s="80"/>
      <c r="B54" s="55"/>
      <c r="C54" s="55"/>
      <c r="D54" s="55"/>
      <c r="E54" s="55"/>
      <c r="F54" s="55"/>
      <c r="G54" s="55"/>
      <c r="H54" s="55"/>
      <c r="I54" s="55"/>
      <c r="J54" s="55"/>
      <c r="K54" s="55"/>
      <c r="L54" s="55"/>
      <c r="M54" s="55"/>
      <c r="N54" s="55"/>
      <c r="O54" s="55"/>
      <c r="P54" s="55"/>
      <c r="Q54" s="55"/>
      <c r="R54" s="55"/>
      <c r="S54" s="55"/>
      <c r="T54" s="22"/>
      <c r="X54" s="10"/>
      <c r="Y54" s="10"/>
      <c r="Z54" s="10"/>
      <c r="AA54" s="10"/>
    </row>
    <row r="55" spans="1:27" hidden="1" x14ac:dyDescent="0.25">
      <c r="A55" s="80"/>
      <c r="B55" s="55"/>
      <c r="C55" s="55"/>
      <c r="D55" s="55"/>
      <c r="E55" s="55"/>
      <c r="F55" s="55"/>
      <c r="G55" s="55"/>
      <c r="H55" s="55"/>
      <c r="I55" s="55"/>
      <c r="J55" s="55"/>
      <c r="K55" s="55"/>
      <c r="L55" s="55"/>
      <c r="M55" s="55"/>
      <c r="N55" s="55"/>
      <c r="O55" s="55"/>
      <c r="P55" s="55"/>
      <c r="Q55" s="55"/>
      <c r="R55" s="55"/>
      <c r="S55" s="55"/>
      <c r="T55" s="22"/>
      <c r="X55" s="10"/>
      <c r="Y55" s="10"/>
      <c r="Z55" s="10"/>
      <c r="AA55" s="10"/>
    </row>
    <row r="56" spans="1:27" hidden="1" x14ac:dyDescent="0.25">
      <c r="A56" s="80"/>
      <c r="B56" s="55"/>
      <c r="C56" s="55"/>
      <c r="D56" s="55"/>
      <c r="E56" s="55"/>
      <c r="F56" s="55"/>
      <c r="G56" s="55"/>
      <c r="H56" s="55"/>
      <c r="I56" s="55"/>
      <c r="J56" s="55"/>
      <c r="K56" s="55"/>
      <c r="L56" s="55"/>
      <c r="M56" s="55"/>
      <c r="N56" s="55"/>
      <c r="O56" s="55"/>
      <c r="P56" s="55"/>
      <c r="Q56" s="55"/>
      <c r="R56" s="55"/>
      <c r="S56" s="55"/>
      <c r="T56" s="22"/>
      <c r="X56" s="10"/>
      <c r="Y56" s="10"/>
      <c r="Z56" s="10"/>
      <c r="AA56" s="10"/>
    </row>
    <row r="57" spans="1:27" hidden="1" x14ac:dyDescent="0.25">
      <c r="A57" s="80"/>
      <c r="B57" s="55"/>
      <c r="C57" s="55"/>
      <c r="D57" s="55"/>
      <c r="E57" s="55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22"/>
      <c r="X57" s="10"/>
      <c r="Y57" s="10"/>
      <c r="Z57" s="10"/>
      <c r="AA57" s="10"/>
    </row>
    <row r="58" spans="1:27" hidden="1" x14ac:dyDescent="0.25">
      <c r="A58" s="80"/>
      <c r="B58" s="80"/>
      <c r="C58" s="80"/>
      <c r="D58" s="80"/>
      <c r="E58" s="80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0"/>
      <c r="S58" s="80"/>
      <c r="T58" s="22"/>
      <c r="X58" s="10"/>
      <c r="Y58" s="10"/>
      <c r="Z58" s="10"/>
      <c r="AA58" s="10"/>
    </row>
    <row r="59" spans="1:27" hidden="1" x14ac:dyDescent="0.25">
      <c r="A59" s="80"/>
      <c r="B59" s="80"/>
      <c r="C59" s="80"/>
      <c r="D59" s="80"/>
      <c r="E59" s="80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0"/>
      <c r="S59" s="80"/>
      <c r="T59" s="22"/>
      <c r="X59" s="56"/>
      <c r="AA59" s="56"/>
    </row>
    <row r="60" spans="1:27" hidden="1" x14ac:dyDescent="0.25">
      <c r="A60" s="80"/>
      <c r="B60" s="80"/>
      <c r="C60" s="80"/>
      <c r="D60" s="80"/>
      <c r="E60" s="80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0"/>
      <c r="S60" s="80"/>
      <c r="T60" s="22"/>
      <c r="X60" s="56"/>
      <c r="AA60" s="56"/>
    </row>
    <row r="61" spans="1:27" hidden="1" x14ac:dyDescent="0.25">
      <c r="X61" s="56"/>
      <c r="AA61" s="56"/>
    </row>
    <row r="62" spans="1:27" hidden="1" x14ac:dyDescent="0.25">
      <c r="X62" s="56"/>
      <c r="AA62" s="56"/>
    </row>
    <row r="63" spans="1:27" hidden="1" x14ac:dyDescent="0.25">
      <c r="X63" s="56"/>
      <c r="AA63" s="56"/>
    </row>
    <row r="64" spans="1:27" hidden="1" x14ac:dyDescent="0.25">
      <c r="X64" s="56"/>
      <c r="AA64" s="56"/>
    </row>
    <row r="65" spans="24:27" hidden="1" x14ac:dyDescent="0.25">
      <c r="X65" s="56"/>
      <c r="AA65" s="56"/>
    </row>
    <row r="66" spans="24:27" hidden="1" x14ac:dyDescent="0.25">
      <c r="X66" s="56"/>
      <c r="AA66" s="56"/>
    </row>
    <row r="67" spans="24:27" hidden="1" x14ac:dyDescent="0.25">
      <c r="X67" s="56"/>
      <c r="AA67" s="56"/>
    </row>
    <row r="68" spans="24:27" hidden="1" x14ac:dyDescent="0.25">
      <c r="X68" s="56"/>
      <c r="AA68" s="56"/>
    </row>
    <row r="69" spans="24:27" hidden="1" x14ac:dyDescent="0.25">
      <c r="X69" s="56"/>
      <c r="AA69" s="56"/>
    </row>
    <row r="70" spans="24:27" hidden="1" x14ac:dyDescent="0.25">
      <c r="X70" s="56"/>
      <c r="AA70" s="56"/>
    </row>
    <row r="71" spans="24:27" hidden="1" x14ac:dyDescent="0.25">
      <c r="X71" s="56"/>
      <c r="AA71" s="56"/>
    </row>
    <row r="72" spans="24:27" hidden="1" x14ac:dyDescent="0.25">
      <c r="X72" s="56"/>
      <c r="AA72" s="56"/>
    </row>
    <row r="73" spans="24:27" hidden="1" x14ac:dyDescent="0.25">
      <c r="X73" s="56"/>
      <c r="AA73" s="56"/>
    </row>
    <row r="74" spans="24:27" hidden="1" x14ac:dyDescent="0.25">
      <c r="X74" s="56"/>
    </row>
    <row r="75" spans="24:27" hidden="1" x14ac:dyDescent="0.25">
      <c r="X75" s="56"/>
    </row>
    <row r="76" spans="24:27" hidden="1" x14ac:dyDescent="0.25">
      <c r="X76" s="56"/>
    </row>
    <row r="77" spans="24:27" hidden="1" x14ac:dyDescent="0.25">
      <c r="X77" s="56"/>
    </row>
    <row r="78" spans="24:27" hidden="1" x14ac:dyDescent="0.25">
      <c r="X78" s="56"/>
    </row>
    <row r="79" spans="24:27" hidden="1" x14ac:dyDescent="0.25">
      <c r="X79" s="56"/>
    </row>
    <row r="80" spans="24:27" hidden="1" x14ac:dyDescent="0.25">
      <c r="X80" s="56"/>
    </row>
    <row r="81" spans="1:24" hidden="1" x14ac:dyDescent="0.25">
      <c r="X81" s="56"/>
    </row>
    <row r="82" spans="1:24" hidden="1" x14ac:dyDescent="0.25">
      <c r="A82" s="22"/>
      <c r="B82" s="22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</row>
  </sheetData>
  <sheetProtection algorithmName="SHA-512" hashValue="KKZcgDOU7RY4n9CDKgVuMgS+OkFee8pcdC7nHXoEfDG42IcwcfbcuuoCQYLGsA5fkNxT8Kcy20ur7DLKbfCRfQ==" saltValue="EW/iA8UjGkSVYnTvn6zfgg==" spinCount="100000" sheet="1" objects="1" scenarios="1" selectLockedCells="1"/>
  <sortState xmlns:xlrd2="http://schemas.microsoft.com/office/spreadsheetml/2017/richdata2" ref="W22:W25">
    <sortCondition ref="W22:W25"/>
  </sortState>
  <mergeCells count="104">
    <mergeCell ref="N24:R24"/>
    <mergeCell ref="N25:R25"/>
    <mergeCell ref="N26:R26"/>
    <mergeCell ref="N27:R27"/>
    <mergeCell ref="N28:R28"/>
    <mergeCell ref="C12:H12"/>
    <mergeCell ref="B12:B15"/>
    <mergeCell ref="P8:S10"/>
    <mergeCell ref="L9:O10"/>
    <mergeCell ref="J8:K10"/>
    <mergeCell ref="D8:I10"/>
    <mergeCell ref="B8:C10"/>
    <mergeCell ref="B20:N20"/>
    <mergeCell ref="C21:F21"/>
    <mergeCell ref="G21:I21"/>
    <mergeCell ref="P13:Q13"/>
    <mergeCell ref="I12:R12"/>
    <mergeCell ref="S12:S15"/>
    <mergeCell ref="B21:B23"/>
    <mergeCell ref="S21:S23"/>
    <mergeCell ref="J21:R21"/>
    <mergeCell ref="N22:R23"/>
    <mergeCell ref="E16:H16"/>
    <mergeCell ref="E17:H17"/>
    <mergeCell ref="B39:K39"/>
    <mergeCell ref="L39:Q39"/>
    <mergeCell ref="R39:S39"/>
    <mergeCell ref="B31:E31"/>
    <mergeCell ref="B37:E38"/>
    <mergeCell ref="F37:G38"/>
    <mergeCell ref="F31:G31"/>
    <mergeCell ref="L31:S31"/>
    <mergeCell ref="L32:Q32"/>
    <mergeCell ref="R32:S32"/>
    <mergeCell ref="H33:K38"/>
    <mergeCell ref="H31:K31"/>
    <mergeCell ref="R33:S33"/>
    <mergeCell ref="R34:S34"/>
    <mergeCell ref="R35:S35"/>
    <mergeCell ref="R36:S36"/>
    <mergeCell ref="R37:S37"/>
    <mergeCell ref="R38:S38"/>
    <mergeCell ref="B34:E34"/>
    <mergeCell ref="F34:G34"/>
    <mergeCell ref="L34:Q34"/>
    <mergeCell ref="B35:E35"/>
    <mergeCell ref="F35:G35"/>
    <mergeCell ref="L35:Q35"/>
    <mergeCell ref="B36:E36"/>
    <mergeCell ref="F36:G36"/>
    <mergeCell ref="L36:Q36"/>
    <mergeCell ref="L37:Q37"/>
    <mergeCell ref="L38:Q38"/>
    <mergeCell ref="B32:E32"/>
    <mergeCell ref="F32:G32"/>
    <mergeCell ref="H32:K32"/>
    <mergeCell ref="B33:E33"/>
    <mergeCell ref="F33:G33"/>
    <mergeCell ref="L33:Q33"/>
    <mergeCell ref="E18:H18"/>
    <mergeCell ref="E19:H19"/>
    <mergeCell ref="I16:K16"/>
    <mergeCell ref="I17:K17"/>
    <mergeCell ref="I18:K18"/>
    <mergeCell ref="I19:K19"/>
    <mergeCell ref="L16:N16"/>
    <mergeCell ref="L17:N17"/>
    <mergeCell ref="L18:N18"/>
    <mergeCell ref="L19:N19"/>
    <mergeCell ref="R3:S3"/>
    <mergeCell ref="R4:S4"/>
    <mergeCell ref="R5:S5"/>
    <mergeCell ref="L8:O8"/>
    <mergeCell ref="R6:S7"/>
    <mergeCell ref="C13:D14"/>
    <mergeCell ref="O13:O14"/>
    <mergeCell ref="D5:F6"/>
    <mergeCell ref="G5:H5"/>
    <mergeCell ref="J5:K5"/>
    <mergeCell ref="R13:R14"/>
    <mergeCell ref="E13:H15"/>
    <mergeCell ref="I13:K15"/>
    <mergeCell ref="L13:N15"/>
    <mergeCell ref="B47:S48"/>
    <mergeCell ref="C19:D19"/>
    <mergeCell ref="C17:D17"/>
    <mergeCell ref="C18:D18"/>
    <mergeCell ref="B58:S60"/>
    <mergeCell ref="A1:T2"/>
    <mergeCell ref="A3:A60"/>
    <mergeCell ref="C15:D15"/>
    <mergeCell ref="B29:T30"/>
    <mergeCell ref="G4:K4"/>
    <mergeCell ref="C16:D16"/>
    <mergeCell ref="D3:F4"/>
    <mergeCell ref="D7:F7"/>
    <mergeCell ref="G7:H7"/>
    <mergeCell ref="J7:K7"/>
    <mergeCell ref="B3:C7"/>
    <mergeCell ref="L4:Q7"/>
    <mergeCell ref="G3:K3"/>
    <mergeCell ref="L3:Q3"/>
    <mergeCell ref="G6:H6"/>
    <mergeCell ref="J6:K6"/>
  </mergeCells>
  <conditionalFormatting sqref="L16:N19">
    <cfRule type="expression" dxfId="0" priority="1">
      <formula>AND(I16&lt;&gt;"", L16=I16)</formula>
    </cfRule>
  </conditionalFormatting>
  <dataValidations count="3">
    <dataValidation allowBlank="1" showDropDown="1" showInputMessage="1" showErrorMessage="1" errorTitle="Erreur de saisie" error="Vous ne pouvez saisir qu'un X dans cette case" sqref="I24:I27 C24:G27" xr:uid="{B76C353A-A5C2-46DE-8CCC-0331F689AC5C}"/>
    <dataValidation type="list" allowBlank="1" showInputMessage="1" showErrorMessage="1" sqref="L16:N19" xr:uid="{983EAFC2-C34A-4C95-8FDE-15C206D9003B}">
      <formula1>Villes2</formula1>
    </dataValidation>
    <dataValidation type="list" allowBlank="1" showInputMessage="1" showErrorMessage="1" sqref="I16:K19" xr:uid="{852DC802-D3A0-4B32-9C64-8F2C0E20BF88}">
      <formula1>Villes1</formula1>
    </dataValidation>
  </dataValidations>
  <pageMargins left="0.31496062992125984" right="0.31496062992125984" top="0.94488188976377963" bottom="0.55118110236220474" header="0.31496062992125984" footer="0.31496062992125984"/>
  <pageSetup scale="56" fitToHeight="0" orientation="portrait" verticalDpi="0" r:id="rId1"/>
  <ignoredErrors>
    <ignoredError sqref="I28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261262-9CD7-4448-84C7-55B0232BB3AD}">
  <sheetPr codeName="Feuil3">
    <tabColor theme="5" tint="-0.249977111117893"/>
    <pageSetUpPr fitToPage="1"/>
  </sheetPr>
  <dimension ref="A1:I55"/>
  <sheetViews>
    <sheetView topLeftCell="A7" workbookViewId="0">
      <selection activeCell="G21" sqref="G21:H21"/>
    </sheetView>
  </sheetViews>
  <sheetFormatPr baseColWidth="10" defaultColWidth="0" defaultRowHeight="0" customHeight="1" zeroHeight="1" x14ac:dyDescent="0.25"/>
  <cols>
    <col min="1" max="6" width="11.42578125" customWidth="1"/>
    <col min="7" max="7" width="13.7109375" customWidth="1"/>
    <col min="8" max="8" width="12.42578125" customWidth="1"/>
    <col min="9" max="9" width="11.42578125" customWidth="1"/>
    <col min="10" max="16384" width="11.42578125" hidden="1"/>
  </cols>
  <sheetData>
    <row r="1" spans="1:8" ht="18" x14ac:dyDescent="0.25">
      <c r="C1" s="1" t="s">
        <v>26</v>
      </c>
      <c r="D1" s="2"/>
      <c r="E1" s="2"/>
      <c r="F1" s="2"/>
    </row>
    <row r="2" spans="1:8" ht="15" customHeight="1" x14ac:dyDescent="0.25"/>
    <row r="3" spans="1:8" ht="15" customHeight="1" x14ac:dyDescent="0.25"/>
    <row r="4" spans="1:8" ht="15" customHeight="1" x14ac:dyDescent="0.25"/>
    <row r="5" spans="1:8" ht="15.75" thickBot="1" x14ac:dyDescent="0.3">
      <c r="A5" s="314" t="s">
        <v>27</v>
      </c>
      <c r="B5" s="314"/>
      <c r="C5" s="314"/>
      <c r="D5" s="314"/>
      <c r="E5" s="314"/>
      <c r="F5" s="314"/>
      <c r="G5" s="314"/>
    </row>
    <row r="6" spans="1:8" ht="15.75" thickTop="1" x14ac:dyDescent="0.25">
      <c r="A6" s="315" t="s">
        <v>28</v>
      </c>
      <c r="B6" s="316"/>
      <c r="C6" s="316"/>
      <c r="D6" s="316"/>
      <c r="E6" s="316"/>
      <c r="F6" s="316"/>
      <c r="G6" s="316"/>
      <c r="H6" s="317"/>
    </row>
    <row r="7" spans="1:8" ht="15" x14ac:dyDescent="0.25">
      <c r="A7" s="318"/>
      <c r="B7" s="319"/>
      <c r="C7" s="319"/>
      <c r="D7" s="319"/>
      <c r="E7" s="319"/>
      <c r="F7" s="319"/>
      <c r="G7" s="319"/>
      <c r="H7" s="320"/>
    </row>
    <row r="8" spans="1:8" ht="15.75" thickBot="1" x14ac:dyDescent="0.3">
      <c r="A8" s="321"/>
      <c r="B8" s="322"/>
      <c r="C8" s="322"/>
      <c r="D8" s="322"/>
      <c r="E8" s="322"/>
      <c r="F8" s="322"/>
      <c r="G8" s="322"/>
      <c r="H8" s="323"/>
    </row>
    <row r="9" spans="1:8" ht="16.5" thickTop="1" thickBot="1" x14ac:dyDescent="0.3"/>
    <row r="10" spans="1:8" ht="15.75" thickTop="1" x14ac:dyDescent="0.25">
      <c r="A10" s="292" t="s">
        <v>29</v>
      </c>
      <c r="B10" s="324"/>
      <c r="C10" s="331"/>
      <c r="D10" s="331"/>
      <c r="E10" s="331"/>
      <c r="F10" s="331"/>
      <c r="G10" s="331"/>
      <c r="H10" s="332"/>
    </row>
    <row r="11" spans="1:8" ht="15" x14ac:dyDescent="0.25">
      <c r="A11" s="325" t="s">
        <v>43</v>
      </c>
      <c r="B11" s="326"/>
      <c r="C11" s="326"/>
      <c r="D11" s="326"/>
      <c r="E11" s="326"/>
      <c r="F11" s="326"/>
      <c r="G11" s="326"/>
      <c r="H11" s="327"/>
    </row>
    <row r="12" spans="1:8" ht="15.75" thickBot="1" x14ac:dyDescent="0.3">
      <c r="A12" s="328"/>
      <c r="B12" s="329"/>
      <c r="C12" s="329"/>
      <c r="D12" s="329"/>
      <c r="E12" s="329"/>
      <c r="F12" s="329"/>
      <c r="G12" s="329"/>
      <c r="H12" s="330"/>
    </row>
    <row r="13" spans="1:8" ht="16.5" thickTop="1" thickBot="1" x14ac:dyDescent="0.3"/>
    <row r="14" spans="1:8" ht="15.75" thickTop="1" x14ac:dyDescent="0.25">
      <c r="A14" s="292" t="s">
        <v>30</v>
      </c>
      <c r="B14" s="293"/>
      <c r="C14" s="293"/>
      <c r="D14" s="293"/>
      <c r="E14" s="293"/>
      <c r="F14" s="294"/>
      <c r="G14" s="282" t="s">
        <v>31</v>
      </c>
      <c r="H14" s="283"/>
    </row>
    <row r="15" spans="1:8" ht="15" x14ac:dyDescent="0.25">
      <c r="A15" s="286"/>
      <c r="B15" s="287"/>
      <c r="C15" s="287"/>
      <c r="D15" s="287"/>
      <c r="E15" s="287"/>
      <c r="F15" s="288"/>
      <c r="G15" s="284"/>
      <c r="H15" s="285"/>
    </row>
    <row r="16" spans="1:8" ht="15" x14ac:dyDescent="0.25">
      <c r="A16" s="267" t="s">
        <v>32</v>
      </c>
      <c r="B16" s="268"/>
      <c r="C16" s="268"/>
      <c r="D16" s="268"/>
      <c r="E16" s="268"/>
      <c r="F16" s="291"/>
      <c r="G16" s="295" t="s">
        <v>33</v>
      </c>
      <c r="H16" s="269"/>
    </row>
    <row r="17" spans="1:8" ht="15" x14ac:dyDescent="0.25">
      <c r="A17" s="297"/>
      <c r="B17" s="289"/>
      <c r="C17" s="289"/>
      <c r="D17" s="289"/>
      <c r="E17" s="289"/>
      <c r="F17" s="298"/>
      <c r="G17" s="289"/>
      <c r="H17" s="290"/>
    </row>
    <row r="18" spans="1:8" ht="15" x14ac:dyDescent="0.25">
      <c r="A18" s="267" t="s">
        <v>34</v>
      </c>
      <c r="B18" s="268"/>
      <c r="C18" s="268"/>
      <c r="D18" s="268"/>
      <c r="E18" s="268"/>
      <c r="F18" s="291"/>
      <c r="G18" s="295" t="s">
        <v>33</v>
      </c>
      <c r="H18" s="269"/>
    </row>
    <row r="19" spans="1:8" ht="15" x14ac:dyDescent="0.25">
      <c r="A19" s="297"/>
      <c r="B19" s="289"/>
      <c r="C19" s="289"/>
      <c r="D19" s="289"/>
      <c r="E19" s="289"/>
      <c r="F19" s="298"/>
      <c r="G19" s="289"/>
      <c r="H19" s="290"/>
    </row>
    <row r="20" spans="1:8" ht="15" x14ac:dyDescent="0.25">
      <c r="A20" s="267" t="s">
        <v>35</v>
      </c>
      <c r="B20" s="268"/>
      <c r="C20" s="268"/>
      <c r="D20" s="268"/>
      <c r="E20" s="268"/>
      <c r="F20" s="291"/>
      <c r="G20" s="295" t="s">
        <v>33</v>
      </c>
      <c r="H20" s="269"/>
    </row>
    <row r="21" spans="1:8" ht="15" x14ac:dyDescent="0.25">
      <c r="A21" s="297"/>
      <c r="B21" s="289"/>
      <c r="C21" s="289"/>
      <c r="D21" s="289"/>
      <c r="E21" s="289"/>
      <c r="F21" s="298"/>
      <c r="G21" s="289"/>
      <c r="H21" s="290"/>
    </row>
    <row r="22" spans="1:8" ht="15" x14ac:dyDescent="0.25">
      <c r="A22" s="267" t="s">
        <v>36</v>
      </c>
      <c r="B22" s="268"/>
      <c r="C22" s="268"/>
      <c r="D22" s="268"/>
      <c r="E22" s="268"/>
      <c r="F22" s="268"/>
      <c r="G22" s="268"/>
      <c r="H22" s="269"/>
    </row>
    <row r="23" spans="1:8" ht="15" x14ac:dyDescent="0.25">
      <c r="A23" s="3" t="s">
        <v>7</v>
      </c>
      <c r="B23" s="299"/>
      <c r="C23" s="299"/>
      <c r="D23" s="299"/>
      <c r="E23" s="299"/>
      <c r="F23" s="300"/>
      <c r="G23" s="4" t="s">
        <v>45</v>
      </c>
      <c r="H23" s="11"/>
    </row>
    <row r="24" spans="1:8" ht="15" x14ac:dyDescent="0.25">
      <c r="A24" s="267"/>
      <c r="B24" s="268"/>
      <c r="C24" s="268"/>
      <c r="D24" s="268"/>
      <c r="E24" s="268"/>
      <c r="F24" s="268"/>
      <c r="G24" s="268"/>
      <c r="H24" s="269"/>
    </row>
    <row r="25" spans="1:8" ht="15" x14ac:dyDescent="0.25">
      <c r="A25" s="3" t="s">
        <v>7</v>
      </c>
      <c r="B25" s="301"/>
      <c r="C25" s="299"/>
      <c r="D25" s="299"/>
      <c r="E25" s="299"/>
      <c r="F25" s="300"/>
      <c r="G25" s="4" t="s">
        <v>45</v>
      </c>
      <c r="H25" s="11"/>
    </row>
    <row r="26" spans="1:8" ht="15.75" thickBot="1" x14ac:dyDescent="0.3">
      <c r="A26" s="302" t="s">
        <v>37</v>
      </c>
      <c r="B26" s="303"/>
      <c r="C26" s="303"/>
      <c r="D26" s="303"/>
      <c r="E26" s="303"/>
      <c r="F26" s="304"/>
      <c r="G26" s="305">
        <f>H25-H23</f>
        <v>0</v>
      </c>
      <c r="H26" s="306"/>
    </row>
    <row r="27" spans="1:8" ht="16.5" thickTop="1" thickBot="1" x14ac:dyDescent="0.3"/>
    <row r="28" spans="1:8" ht="15.75" thickTop="1" x14ac:dyDescent="0.25">
      <c r="A28" s="307" t="s">
        <v>38</v>
      </c>
      <c r="B28" s="308"/>
      <c r="C28" s="308"/>
      <c r="D28" s="308"/>
      <c r="E28" s="308"/>
      <c r="F28" s="308"/>
      <c r="G28" s="308"/>
      <c r="H28" s="283"/>
    </row>
    <row r="29" spans="1:8" ht="15" x14ac:dyDescent="0.25">
      <c r="A29" s="267" t="s">
        <v>42</v>
      </c>
      <c r="B29" s="268"/>
      <c r="C29" s="268"/>
      <c r="D29" s="268"/>
      <c r="E29" s="268"/>
      <c r="F29" s="268"/>
      <c r="G29" s="5">
        <f>IF(G26&gt;0.33333,40,G26*120)</f>
        <v>0</v>
      </c>
      <c r="H29" s="6"/>
    </row>
    <row r="30" spans="1:8" ht="15.75" thickBot="1" x14ac:dyDescent="0.3">
      <c r="A30" s="309"/>
      <c r="B30" s="310"/>
      <c r="C30" s="310"/>
      <c r="D30" s="310"/>
      <c r="E30" s="310"/>
      <c r="F30" s="310"/>
      <c r="G30" s="310"/>
      <c r="H30" s="311"/>
    </row>
    <row r="31" spans="1:8" ht="16.5" thickTop="1" thickBot="1" x14ac:dyDescent="0.3">
      <c r="A31" s="312" t="s">
        <v>9</v>
      </c>
      <c r="B31" s="313"/>
      <c r="C31" s="313"/>
      <c r="D31" s="313"/>
      <c r="E31" s="313"/>
      <c r="F31" s="313"/>
      <c r="G31" s="7">
        <f>G29</f>
        <v>0</v>
      </c>
      <c r="H31" s="8"/>
    </row>
    <row r="32" spans="1:8" ht="16.5" thickTop="1" thickBot="1" x14ac:dyDescent="0.3"/>
    <row r="33" spans="1:8" ht="15.75" thickTop="1" x14ac:dyDescent="0.25">
      <c r="A33" s="307" t="s">
        <v>39</v>
      </c>
      <c r="B33" s="308"/>
      <c r="C33" s="308"/>
      <c r="D33" s="308"/>
      <c r="E33" s="308"/>
      <c r="F33" s="308"/>
      <c r="G33" s="308"/>
      <c r="H33" s="283"/>
    </row>
    <row r="34" spans="1:8" ht="15" x14ac:dyDescent="0.25">
      <c r="A34" s="276"/>
      <c r="B34" s="277"/>
      <c r="C34" s="277"/>
      <c r="D34" s="277"/>
      <c r="E34" s="277"/>
      <c r="F34" s="277"/>
      <c r="G34" s="277"/>
      <c r="H34" s="278"/>
    </row>
    <row r="35" spans="1:8" ht="15" x14ac:dyDescent="0.25">
      <c r="A35" s="267" t="s">
        <v>40</v>
      </c>
      <c r="B35" s="268"/>
      <c r="C35" s="268"/>
      <c r="D35" s="268"/>
      <c r="E35" s="268"/>
      <c r="F35" s="268"/>
      <c r="G35" s="268"/>
      <c r="H35" s="269"/>
    </row>
    <row r="36" spans="1:8" ht="15" x14ac:dyDescent="0.25">
      <c r="A36" s="276"/>
      <c r="B36" s="277"/>
      <c r="C36" s="277"/>
      <c r="D36" s="277"/>
      <c r="E36" s="277"/>
      <c r="F36" s="277"/>
      <c r="G36" s="277"/>
      <c r="H36" s="278"/>
    </row>
    <row r="37" spans="1:8" ht="15.75" thickBot="1" x14ac:dyDescent="0.3">
      <c r="A37" s="279"/>
      <c r="B37" s="280"/>
      <c r="C37" s="280"/>
      <c r="D37" s="280"/>
      <c r="E37" s="280"/>
      <c r="F37" s="280"/>
      <c r="G37" s="280"/>
      <c r="H37" s="281"/>
    </row>
    <row r="38" spans="1:8" ht="15.75" thickTop="1" x14ac:dyDescent="0.25">
      <c r="A38" s="270" t="s">
        <v>44</v>
      </c>
      <c r="B38" s="271"/>
      <c r="C38" s="271"/>
      <c r="D38" s="271"/>
      <c r="E38" s="271"/>
      <c r="F38" s="271"/>
      <c r="G38" s="271"/>
      <c r="H38" s="272"/>
    </row>
    <row r="39" spans="1:8" ht="15" customHeight="1" thickBot="1" x14ac:dyDescent="0.3">
      <c r="A39" s="273"/>
      <c r="B39" s="274"/>
      <c r="C39" s="274"/>
      <c r="D39" s="274"/>
      <c r="E39" s="274"/>
      <c r="F39" s="274"/>
      <c r="G39" s="274"/>
      <c r="H39" s="275"/>
    </row>
    <row r="40" spans="1:8" ht="15.75" thickTop="1" x14ac:dyDescent="0.25"/>
    <row r="41" spans="1:8" ht="15.75" thickBot="1" x14ac:dyDescent="0.3"/>
    <row r="42" spans="1:8" ht="16.5" thickTop="1" thickBot="1" x14ac:dyDescent="0.3">
      <c r="A42" s="9" t="s">
        <v>5</v>
      </c>
      <c r="B42" s="296"/>
      <c r="C42" s="296"/>
      <c r="D42" s="296"/>
      <c r="E42" s="296"/>
      <c r="F42" s="296"/>
      <c r="G42" s="12" t="s">
        <v>41</v>
      </c>
      <c r="H42" s="13"/>
    </row>
    <row r="43" spans="1:8" ht="15.75" thickTop="1" x14ac:dyDescent="0.25"/>
    <row r="44" spans="1:8" ht="15" x14ac:dyDescent="0.25"/>
    <row r="45" spans="1:8" ht="15" hidden="1" x14ac:dyDescent="0.25"/>
    <row r="46" spans="1:8" ht="15" hidden="1" x14ac:dyDescent="0.25"/>
    <row r="47" spans="1:8" ht="15" hidden="1" x14ac:dyDescent="0.25"/>
    <row r="48" spans="1:8" ht="15" hidden="1" x14ac:dyDescent="0.25"/>
    <row r="49" customFormat="1" ht="15" hidden="1" x14ac:dyDescent="0.25"/>
    <row r="50" customFormat="1" ht="15" hidden="1" x14ac:dyDescent="0.25"/>
    <row r="51" customFormat="1" ht="15" hidden="1" x14ac:dyDescent="0.25"/>
    <row r="52" customFormat="1" ht="15" hidden="1" x14ac:dyDescent="0.25"/>
    <row r="53" customFormat="1" ht="15" hidden="1" x14ac:dyDescent="0.25"/>
    <row r="54" customFormat="1" ht="15" hidden="1" x14ac:dyDescent="0.25"/>
    <row r="55" customFormat="1" ht="15" hidden="1" x14ac:dyDescent="0.25"/>
  </sheetData>
  <sheetProtection algorithmName="SHA-512" hashValue="e3IxABv5R+esSdhkPlJbrsProREM5yk/fV+i7Lqb5553UwGmxydZ4IyuUPmu8VfAXlgX0aQM9mc0ZBQE4eIn+A==" saltValue="siDWi1W3La87v+E4glyNNA==" spinCount="100000" sheet="1" objects="1" scenarios="1" selectLockedCells="1"/>
  <mergeCells count="39">
    <mergeCell ref="A5:G5"/>
    <mergeCell ref="A6:H8"/>
    <mergeCell ref="A10:B10"/>
    <mergeCell ref="A11:H11"/>
    <mergeCell ref="A12:H12"/>
    <mergeCell ref="C10:H10"/>
    <mergeCell ref="B42:F42"/>
    <mergeCell ref="A21:F21"/>
    <mergeCell ref="A22:H22"/>
    <mergeCell ref="B23:F23"/>
    <mergeCell ref="A17:F17"/>
    <mergeCell ref="A19:F19"/>
    <mergeCell ref="A29:F29"/>
    <mergeCell ref="G21:H21"/>
    <mergeCell ref="A24:H24"/>
    <mergeCell ref="B25:F25"/>
    <mergeCell ref="A26:F26"/>
    <mergeCell ref="G26:H26"/>
    <mergeCell ref="A28:H28"/>
    <mergeCell ref="A30:H30"/>
    <mergeCell ref="A31:F31"/>
    <mergeCell ref="A33:H33"/>
    <mergeCell ref="G14:H14"/>
    <mergeCell ref="G15:H15"/>
    <mergeCell ref="A15:F15"/>
    <mergeCell ref="G19:H19"/>
    <mergeCell ref="A20:F20"/>
    <mergeCell ref="A18:F18"/>
    <mergeCell ref="A16:F16"/>
    <mergeCell ref="A14:F14"/>
    <mergeCell ref="G16:H16"/>
    <mergeCell ref="G18:H18"/>
    <mergeCell ref="G20:H20"/>
    <mergeCell ref="G17:H17"/>
    <mergeCell ref="A35:H35"/>
    <mergeCell ref="A38:H39"/>
    <mergeCell ref="A34:H34"/>
    <mergeCell ref="A36:H36"/>
    <mergeCell ref="A37:H37"/>
  </mergeCells>
  <pageMargins left="0.7" right="0.7" top="0.75" bottom="0.75" header="0.3" footer="0.3"/>
  <pageSetup scale="98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5B45C3-A2EB-404F-A643-47F5D982252D}">
  <dimension ref="D4:AA27"/>
  <sheetViews>
    <sheetView workbookViewId="0">
      <selection activeCell="E34" sqref="E34"/>
    </sheetView>
  </sheetViews>
  <sheetFormatPr baseColWidth="10" defaultRowHeight="15" x14ac:dyDescent="0.25"/>
  <cols>
    <col min="4" max="4" width="27" customWidth="1"/>
    <col min="5" max="5" width="24" customWidth="1"/>
  </cols>
  <sheetData>
    <row r="4" spans="4:27" x14ac:dyDescent="0.25">
      <c r="E4" s="10" t="s">
        <v>89</v>
      </c>
      <c r="F4" s="10" t="s">
        <v>88</v>
      </c>
      <c r="G4" s="10" t="s">
        <v>80</v>
      </c>
      <c r="H4" s="10" t="s">
        <v>75</v>
      </c>
      <c r="I4" s="10" t="s">
        <v>95</v>
      </c>
      <c r="J4" s="10" t="s">
        <v>94</v>
      </c>
      <c r="K4" s="10" t="s">
        <v>93</v>
      </c>
      <c r="L4" s="10"/>
      <c r="M4" s="15"/>
      <c r="N4" s="10"/>
      <c r="O4" s="10"/>
      <c r="P4" s="10"/>
      <c r="Q4" s="10"/>
      <c r="R4" s="10"/>
      <c r="S4" s="10"/>
      <c r="T4" s="10"/>
      <c r="U4" s="10"/>
      <c r="V4" s="10"/>
      <c r="AA4" s="10"/>
    </row>
    <row r="5" spans="4:27" x14ac:dyDescent="0.25">
      <c r="D5" s="10" t="s">
        <v>89</v>
      </c>
      <c r="E5" s="20"/>
      <c r="F5">
        <v>10</v>
      </c>
      <c r="G5">
        <v>102</v>
      </c>
      <c r="H5">
        <v>199</v>
      </c>
      <c r="I5">
        <v>671</v>
      </c>
      <c r="J5">
        <v>413</v>
      </c>
      <c r="K5">
        <v>232</v>
      </c>
    </row>
    <row r="6" spans="4:27" x14ac:dyDescent="0.25">
      <c r="D6" s="10" t="s">
        <v>88</v>
      </c>
      <c r="E6" s="10">
        <v>10</v>
      </c>
      <c r="F6" s="21">
        <v>0</v>
      </c>
      <c r="G6">
        <v>92</v>
      </c>
      <c r="H6">
        <v>189</v>
      </c>
      <c r="I6">
        <v>661</v>
      </c>
      <c r="J6">
        <v>403</v>
      </c>
      <c r="K6">
        <v>242</v>
      </c>
    </row>
    <row r="7" spans="4:27" x14ac:dyDescent="0.25">
      <c r="D7" s="10" t="s">
        <v>92</v>
      </c>
      <c r="E7" s="10">
        <v>92.4</v>
      </c>
      <c r="F7">
        <v>102.4</v>
      </c>
      <c r="G7">
        <v>104</v>
      </c>
      <c r="H7">
        <v>291</v>
      </c>
      <c r="I7">
        <v>763</v>
      </c>
      <c r="J7">
        <v>505</v>
      </c>
      <c r="K7">
        <v>140</v>
      </c>
    </row>
    <row r="8" spans="4:27" x14ac:dyDescent="0.25">
      <c r="D8" s="10" t="s">
        <v>85</v>
      </c>
      <c r="E8" s="10">
        <v>23.5</v>
      </c>
      <c r="F8">
        <v>13.5</v>
      </c>
      <c r="G8">
        <v>78.5</v>
      </c>
      <c r="H8">
        <v>176</v>
      </c>
      <c r="I8">
        <v>648</v>
      </c>
      <c r="J8">
        <v>390</v>
      </c>
      <c r="K8">
        <v>255</v>
      </c>
    </row>
    <row r="9" spans="4:27" x14ac:dyDescent="0.25">
      <c r="D9" s="10" t="s">
        <v>81</v>
      </c>
      <c r="E9" s="10">
        <v>77.099999999999994</v>
      </c>
      <c r="F9">
        <v>67.099999999999994</v>
      </c>
      <c r="G9">
        <v>25</v>
      </c>
      <c r="H9">
        <v>122</v>
      </c>
      <c r="I9">
        <v>594</v>
      </c>
      <c r="J9">
        <v>336</v>
      </c>
      <c r="K9">
        <v>309</v>
      </c>
    </row>
    <row r="10" spans="4:27" x14ac:dyDescent="0.25">
      <c r="D10" s="10" t="s">
        <v>84</v>
      </c>
      <c r="E10" s="10">
        <v>161</v>
      </c>
      <c r="F10">
        <v>151</v>
      </c>
      <c r="G10">
        <v>59</v>
      </c>
      <c r="H10">
        <v>38</v>
      </c>
      <c r="I10">
        <v>510</v>
      </c>
      <c r="J10">
        <v>252</v>
      </c>
      <c r="K10">
        <v>393</v>
      </c>
    </row>
    <row r="11" spans="4:27" x14ac:dyDescent="0.25">
      <c r="D11" s="10" t="s">
        <v>80</v>
      </c>
      <c r="E11" s="10">
        <v>102</v>
      </c>
      <c r="F11">
        <v>92</v>
      </c>
      <c r="G11" s="21">
        <v>0</v>
      </c>
      <c r="H11">
        <v>97</v>
      </c>
      <c r="I11">
        <v>569</v>
      </c>
      <c r="J11">
        <v>311</v>
      </c>
      <c r="K11">
        <v>334</v>
      </c>
    </row>
    <row r="12" spans="4:27" x14ac:dyDescent="0.25">
      <c r="D12" s="10" t="s">
        <v>90</v>
      </c>
      <c r="E12" s="10">
        <v>32.200000000000003</v>
      </c>
      <c r="F12">
        <v>42.2</v>
      </c>
      <c r="G12">
        <v>134</v>
      </c>
      <c r="H12">
        <v>227</v>
      </c>
      <c r="I12">
        <v>703</v>
      </c>
      <c r="J12">
        <v>445</v>
      </c>
    </row>
    <row r="13" spans="4:27" x14ac:dyDescent="0.25">
      <c r="D13" s="15" t="s">
        <v>91</v>
      </c>
      <c r="E13" s="15">
        <v>60.8</v>
      </c>
      <c r="F13">
        <v>70.8</v>
      </c>
      <c r="G13">
        <v>163</v>
      </c>
      <c r="H13">
        <v>254</v>
      </c>
      <c r="I13">
        <v>732</v>
      </c>
      <c r="J13">
        <v>474</v>
      </c>
    </row>
    <row r="14" spans="4:27" x14ac:dyDescent="0.25">
      <c r="D14" s="10" t="s">
        <v>76</v>
      </c>
      <c r="E14" s="10">
        <v>176</v>
      </c>
      <c r="F14">
        <v>166</v>
      </c>
      <c r="G14">
        <v>74</v>
      </c>
      <c r="H14">
        <v>23</v>
      </c>
      <c r="I14">
        <v>495</v>
      </c>
      <c r="J14">
        <v>237</v>
      </c>
      <c r="K14">
        <v>408</v>
      </c>
    </row>
    <row r="15" spans="4:27" x14ac:dyDescent="0.25">
      <c r="D15" s="10" t="s">
        <v>77</v>
      </c>
      <c r="E15" s="10">
        <v>160</v>
      </c>
      <c r="F15">
        <v>150</v>
      </c>
      <c r="G15">
        <v>58</v>
      </c>
      <c r="H15">
        <v>39</v>
      </c>
      <c r="I15">
        <v>511</v>
      </c>
      <c r="J15">
        <v>253</v>
      </c>
      <c r="K15">
        <v>392</v>
      </c>
    </row>
    <row r="16" spans="4:27" x14ac:dyDescent="0.25">
      <c r="D16" s="10" t="s">
        <v>78</v>
      </c>
      <c r="E16" s="10">
        <v>135</v>
      </c>
      <c r="F16">
        <v>125</v>
      </c>
      <c r="G16">
        <v>33</v>
      </c>
      <c r="H16">
        <v>64</v>
      </c>
      <c r="I16">
        <v>536</v>
      </c>
      <c r="J16">
        <v>278</v>
      </c>
      <c r="K16">
        <v>367</v>
      </c>
    </row>
    <row r="17" spans="4:11" x14ac:dyDescent="0.25">
      <c r="D17" s="10" t="s">
        <v>82</v>
      </c>
      <c r="E17" s="10">
        <v>57</v>
      </c>
      <c r="F17">
        <v>47</v>
      </c>
      <c r="G17">
        <v>45</v>
      </c>
      <c r="H17">
        <v>142</v>
      </c>
      <c r="I17">
        <v>614</v>
      </c>
      <c r="J17">
        <v>356</v>
      </c>
      <c r="K17">
        <v>289</v>
      </c>
    </row>
    <row r="18" spans="4:11" x14ac:dyDescent="0.25">
      <c r="D18" s="10" t="s">
        <v>86</v>
      </c>
      <c r="E18" s="10">
        <v>28.2</v>
      </c>
      <c r="F18">
        <v>18.2</v>
      </c>
      <c r="G18">
        <v>92</v>
      </c>
      <c r="H18">
        <v>189</v>
      </c>
      <c r="I18">
        <v>661</v>
      </c>
      <c r="J18">
        <v>413</v>
      </c>
      <c r="K18">
        <v>232</v>
      </c>
    </row>
    <row r="19" spans="4:11" x14ac:dyDescent="0.25">
      <c r="D19" s="10" t="s">
        <v>87</v>
      </c>
      <c r="E19" s="10">
        <v>22.3</v>
      </c>
      <c r="F19">
        <v>12.3</v>
      </c>
      <c r="G19">
        <v>94.4</v>
      </c>
      <c r="H19">
        <v>191</v>
      </c>
      <c r="I19">
        <v>669</v>
      </c>
      <c r="J19">
        <v>405</v>
      </c>
      <c r="K19">
        <v>249</v>
      </c>
    </row>
    <row r="20" spans="4:11" x14ac:dyDescent="0.25">
      <c r="D20" s="10" t="s">
        <v>79</v>
      </c>
      <c r="E20" s="10">
        <v>117</v>
      </c>
      <c r="F20">
        <v>107</v>
      </c>
      <c r="G20">
        <v>15</v>
      </c>
      <c r="H20">
        <v>82</v>
      </c>
      <c r="I20">
        <v>554</v>
      </c>
      <c r="J20">
        <v>296</v>
      </c>
      <c r="K20">
        <v>349</v>
      </c>
    </row>
    <row r="21" spans="4:11" x14ac:dyDescent="0.25">
      <c r="D21" s="10" t="s">
        <v>83</v>
      </c>
      <c r="E21" s="10">
        <v>31.8</v>
      </c>
      <c r="F21">
        <v>21.8</v>
      </c>
      <c r="G21">
        <v>70</v>
      </c>
      <c r="H21">
        <v>168</v>
      </c>
      <c r="I21">
        <v>639</v>
      </c>
      <c r="J21">
        <v>381</v>
      </c>
      <c r="K21">
        <v>264</v>
      </c>
    </row>
    <row r="22" spans="4:11" x14ac:dyDescent="0.25">
      <c r="D22" s="10" t="s">
        <v>74</v>
      </c>
      <c r="E22" s="10">
        <v>204</v>
      </c>
      <c r="F22">
        <v>194</v>
      </c>
      <c r="G22">
        <v>100</v>
      </c>
      <c r="H22">
        <v>17</v>
      </c>
      <c r="I22">
        <v>495</v>
      </c>
      <c r="J22">
        <v>231</v>
      </c>
      <c r="K22">
        <v>431</v>
      </c>
    </row>
    <row r="23" spans="4:11" x14ac:dyDescent="0.25">
      <c r="D23" s="10" t="s">
        <v>75</v>
      </c>
      <c r="E23" s="10">
        <v>199</v>
      </c>
      <c r="F23">
        <v>189</v>
      </c>
      <c r="G23">
        <v>97</v>
      </c>
      <c r="H23" s="21">
        <v>0</v>
      </c>
      <c r="I23">
        <v>472</v>
      </c>
      <c r="J23">
        <v>214</v>
      </c>
      <c r="K23">
        <v>431</v>
      </c>
    </row>
    <row r="24" spans="4:11" x14ac:dyDescent="0.25">
      <c r="D24" s="10" t="s">
        <v>95</v>
      </c>
      <c r="E24" s="10">
        <v>671</v>
      </c>
      <c r="F24">
        <v>661</v>
      </c>
      <c r="G24">
        <v>569</v>
      </c>
      <c r="H24">
        <v>479</v>
      </c>
      <c r="I24" s="21">
        <v>0</v>
      </c>
      <c r="J24">
        <v>260</v>
      </c>
      <c r="K24">
        <v>903</v>
      </c>
    </row>
    <row r="25" spans="4:11" x14ac:dyDescent="0.25">
      <c r="D25" s="10" t="s">
        <v>94</v>
      </c>
      <c r="E25" s="10">
        <v>413</v>
      </c>
      <c r="F25">
        <v>403</v>
      </c>
      <c r="G25">
        <v>311</v>
      </c>
      <c r="H25">
        <v>214</v>
      </c>
      <c r="I25">
        <v>260</v>
      </c>
      <c r="J25" s="21">
        <v>0</v>
      </c>
      <c r="K25">
        <v>645</v>
      </c>
    </row>
    <row r="26" spans="4:11" x14ac:dyDescent="0.25">
      <c r="D26" s="10" t="s">
        <v>93</v>
      </c>
      <c r="E26" s="10">
        <v>232</v>
      </c>
      <c r="F26">
        <v>242</v>
      </c>
      <c r="G26">
        <v>334</v>
      </c>
      <c r="H26">
        <v>426</v>
      </c>
      <c r="I26">
        <v>903</v>
      </c>
      <c r="J26">
        <v>645</v>
      </c>
      <c r="K26" s="21">
        <v>0</v>
      </c>
    </row>
    <row r="27" spans="4:11" x14ac:dyDescent="0.25">
      <c r="D27" s="10"/>
      <c r="E27" s="10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8ABE9CC85D9B54A9E39714D4979C3A2" ma:contentTypeVersion="19" ma:contentTypeDescription="Crée un document." ma:contentTypeScope="" ma:versionID="3d8e75754b10b1573146e8dd8e819302">
  <xsd:schema xmlns:xsd="http://www.w3.org/2001/XMLSchema" xmlns:xs="http://www.w3.org/2001/XMLSchema" xmlns:p="http://schemas.microsoft.com/office/2006/metadata/properties" xmlns:ns2="f9c42a6b-4929-47d0-9205-778e150b9b8c" xmlns:ns3="3696dde3-4159-4e30-84b1-51390de08552" targetNamespace="http://schemas.microsoft.com/office/2006/metadata/properties" ma:root="true" ma:fieldsID="c8e070df0329cb403ec4ef3d760706dd" ns2:_="" ns3:_="">
    <xsd:import namespace="f9c42a6b-4929-47d0-9205-778e150b9b8c"/>
    <xsd:import namespace="3696dde3-4159-4e30-84b1-51390de0855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_Flow_SignoffStatu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c42a6b-4929-47d0-9205-778e150b9b8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Flow_SignoffStatus" ma:index="19" nillable="true" ma:displayName="État de validation" ma:internalName="_x00c9_tat_x0020_de_x0020_validation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Balises d’images" ma:readOnly="false" ma:fieldId="{5cf76f15-5ced-4ddc-b409-7134ff3c332f}" ma:taxonomyMulti="true" ma:sspId="2ff63248-5fb2-437c-96db-ea18326cfb3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96dde3-4159-4e30-84b1-51390de08552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cfb41069-9f05-4902-8f90-f80b07203442}" ma:internalName="TaxCatchAll" ma:showField="CatchAllData" ma:web="3696dde3-4159-4e30-84b1-51390de0855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f9c42a6b-4929-47d0-9205-778e150b9b8c" xsi:nil="true"/>
    <TaxCatchAll xmlns="3696dde3-4159-4e30-84b1-51390de08552" xsi:nil="true"/>
    <lcf76f155ced4ddcb4097134ff3c332f xmlns="f9c42a6b-4929-47d0-9205-778e150b9b8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4A77C1C-8C38-42EB-B236-A437004CC78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0C340C8-4BAD-4831-97D0-12D1960EBEA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9c42a6b-4929-47d0-9205-778e150b9b8c"/>
    <ds:schemaRef ds:uri="3696dde3-4159-4e30-84b1-51390de0855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FA715A5-6890-4ACC-8F11-1460FECC3478}">
  <ds:schemaRefs>
    <ds:schemaRef ds:uri="http://purl.org/dc/terms/"/>
    <ds:schemaRef ds:uri="3696dde3-4159-4e30-84b1-51390de08552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purl.org/dc/elements/1.1/"/>
    <ds:schemaRef ds:uri="f9c42a6b-4929-47d0-9205-778e150b9b8c"/>
    <ds:schemaRef ds:uri="http://schemas.openxmlformats.org/package/2006/metadata/core-properties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2</vt:i4>
      </vt:variant>
    </vt:vector>
  </HeadingPairs>
  <TitlesOfParts>
    <vt:vector size="5" baseType="lpstr">
      <vt:lpstr>Formulaire</vt:lpstr>
      <vt:lpstr>Frais de garderie</vt:lpstr>
      <vt:lpstr>Distances</vt:lpstr>
      <vt:lpstr>Villes1</vt:lpstr>
      <vt:lpstr>Villes2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Utilisateur</dc:creator>
  <cp:lastModifiedBy>Xavier Hainse</cp:lastModifiedBy>
  <cp:lastPrinted>2026-01-06T19:35:08Z</cp:lastPrinted>
  <dcterms:created xsi:type="dcterms:W3CDTF">2021-10-07T13:03:33Z</dcterms:created>
  <dcterms:modified xsi:type="dcterms:W3CDTF">2026-04-02T17:34:09Z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0x01010088ABE9CC85D9B54A9E39714D4979C3A2</vt:lpwstr>
  </property>
  <property fmtid="{D5CDD505-2E9C-101B-9397-08002B2CF9AE}" pid="3" name="MediaServiceImageTags">
    <vt:lpwstr/>
  </property>
</Properties>
</file>